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3.xml" ContentType="application/vnd.openxmlformats-officedocument.spreadsheetml.pivot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ivotTables/pivotTable4.xml" ContentType="application/vnd.openxmlformats-officedocument.spreadsheetml.pivotTab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pivotTables/pivotTable5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/>
  <mc:AlternateContent xmlns:mc="http://schemas.openxmlformats.org/markup-compatibility/2006">
    <mc:Choice Requires="x15">
      <x15ac:absPath xmlns:x15ac="http://schemas.microsoft.com/office/spreadsheetml/2010/11/ac" url="C:\Users\jlr\Dropbox\redford\LAPTOP\MEM\"/>
    </mc:Choice>
  </mc:AlternateContent>
  <bookViews>
    <workbookView xWindow="0" yWindow="0" windowWidth="28770" windowHeight="11940" tabRatio="801"/>
  </bookViews>
  <sheets>
    <sheet name="Fellows 2012-2016" sheetId="13" r:id="rId1"/>
    <sheet name="Fellow By Year Region" sheetId="1" r:id="rId2"/>
    <sheet name="Year vs Region" sheetId="4" r:id="rId3"/>
    <sheet name="3y smoothed data" sheetId="5" r:id="rId4"/>
    <sheet name="Year vs Region Smoothed" sheetId="7" r:id="rId5"/>
    <sheet name="Members Year vs Region" sheetId="2" r:id="rId6"/>
    <sheet name="By Age 2016" sheetId="10" r:id="rId7"/>
    <sheet name="Fellows by Countries and States" sheetId="11" r:id="rId8"/>
    <sheet name="Fellows by Institution" sheetId="12" r:id="rId9"/>
    <sheet name="Year vs Field" sheetId="3" r:id="rId10"/>
    <sheet name="Region Stats" sheetId="9" r:id="rId11"/>
    <sheet name="Population" sheetId="8" r:id="rId12"/>
  </sheets>
  <calcPr calcId="162913"/>
  <pivotCaches>
    <pivotCache cacheId="0" r:id="rId13"/>
    <pivotCache cacheId="1" r:id="rId14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5" i="4" l="1"/>
  <c r="H5" i="11"/>
  <c r="H6" i="11"/>
  <c r="H7" i="11"/>
  <c r="H8" i="11"/>
  <c r="I8" i="11" s="1"/>
  <c r="H9" i="11"/>
  <c r="H10" i="11"/>
  <c r="H11" i="11"/>
  <c r="H12" i="11"/>
  <c r="I12" i="11" s="1"/>
  <c r="H13" i="11"/>
  <c r="H14" i="11"/>
  <c r="H15" i="11"/>
  <c r="H16" i="11"/>
  <c r="I16" i="11" s="1"/>
  <c r="H17" i="11"/>
  <c r="H18" i="11"/>
  <c r="H19" i="11"/>
  <c r="H20" i="11"/>
  <c r="I20" i="11" s="1"/>
  <c r="H21" i="11"/>
  <c r="H22" i="11"/>
  <c r="H23" i="11"/>
  <c r="H24" i="11"/>
  <c r="I24" i="11" s="1"/>
  <c r="H25" i="11"/>
  <c r="H26" i="11"/>
  <c r="H27" i="11"/>
  <c r="H28" i="11"/>
  <c r="I28" i="11" s="1"/>
  <c r="H29" i="11"/>
  <c r="H30" i="11"/>
  <c r="H31" i="11"/>
  <c r="H32" i="11"/>
  <c r="I32" i="11" s="1"/>
  <c r="H33" i="11"/>
  <c r="H34" i="11"/>
  <c r="H35" i="11"/>
  <c r="H36" i="11"/>
  <c r="I36" i="11" s="1"/>
  <c r="H37" i="11"/>
  <c r="H38" i="11"/>
  <c r="H39" i="11"/>
  <c r="H40" i="11"/>
  <c r="I40" i="11" s="1"/>
  <c r="H41" i="11"/>
  <c r="H42" i="11"/>
  <c r="H43" i="11"/>
  <c r="H44" i="11"/>
  <c r="I44" i="11" s="1"/>
  <c r="H45" i="11"/>
  <c r="H46" i="11"/>
  <c r="H4" i="11"/>
  <c r="I4" i="11"/>
  <c r="B5" i="11"/>
  <c r="B6" i="11"/>
  <c r="B7" i="11"/>
  <c r="B8" i="11"/>
  <c r="B9" i="11"/>
  <c r="B10" i="11"/>
  <c r="B11" i="11"/>
  <c r="B12" i="11"/>
  <c r="B13" i="11"/>
  <c r="B14" i="11"/>
  <c r="B15" i="11"/>
  <c r="B16" i="11"/>
  <c r="B17" i="11"/>
  <c r="B18" i="11"/>
  <c r="B19" i="11"/>
  <c r="B20" i="11"/>
  <c r="B21" i="11"/>
  <c r="B22" i="11"/>
  <c r="B23" i="11"/>
  <c r="B24" i="11"/>
  <c r="B25" i="11"/>
  <c r="B26" i="11"/>
  <c r="B27" i="11"/>
  <c r="B28" i="11"/>
  <c r="B29" i="11"/>
  <c r="B30" i="11"/>
  <c r="B31" i="11"/>
  <c r="B32" i="11"/>
  <c r="B33" i="11"/>
  <c r="B34" i="11"/>
  <c r="B35" i="11"/>
  <c r="B36" i="11"/>
  <c r="B37" i="11"/>
  <c r="B38" i="11"/>
  <c r="B39" i="11"/>
  <c r="B40" i="11"/>
  <c r="B41" i="11"/>
  <c r="B42" i="11"/>
  <c r="B43" i="11"/>
  <c r="B44" i="11"/>
  <c r="B45" i="11"/>
  <c r="B46" i="11"/>
  <c r="B4" i="11"/>
  <c r="I46" i="11"/>
  <c r="I45" i="11"/>
  <c r="I43" i="11"/>
  <c r="I42" i="11"/>
  <c r="I41" i="11"/>
  <c r="I39" i="11"/>
  <c r="I38" i="11"/>
  <c r="I37" i="11"/>
  <c r="I35" i="11"/>
  <c r="I34" i="11"/>
  <c r="I33" i="11"/>
  <c r="I31" i="11"/>
  <c r="I30" i="11"/>
  <c r="I29" i="11"/>
  <c r="I27" i="11"/>
  <c r="I26" i="11"/>
  <c r="I25" i="11"/>
  <c r="I23" i="11"/>
  <c r="I22" i="11"/>
  <c r="I21" i="11"/>
  <c r="I19" i="11"/>
  <c r="I18" i="11"/>
  <c r="I17" i="11"/>
  <c r="I15" i="11"/>
  <c r="I14" i="11"/>
  <c r="I13" i="11"/>
  <c r="I11" i="11"/>
  <c r="I10" i="11"/>
  <c r="I9" i="11"/>
  <c r="I7" i="11"/>
  <c r="I6" i="11"/>
  <c r="I5" i="11"/>
  <c r="K45" i="11"/>
  <c r="L45" i="11" s="1"/>
  <c r="K44" i="11"/>
  <c r="L44" i="11" s="1"/>
  <c r="K43" i="11"/>
  <c r="L43" i="11" s="1"/>
  <c r="K42" i="11"/>
  <c r="L42" i="11" s="1"/>
  <c r="K41" i="11"/>
  <c r="L41" i="11" s="1"/>
  <c r="K40" i="11"/>
  <c r="L40" i="11" s="1"/>
  <c r="K39" i="11"/>
  <c r="L39" i="11" s="1"/>
  <c r="K38" i="11"/>
  <c r="L38" i="11" s="1"/>
  <c r="K37" i="11"/>
  <c r="L37" i="11" s="1"/>
  <c r="K36" i="11"/>
  <c r="L36" i="11" s="1"/>
  <c r="K35" i="11"/>
  <c r="L35" i="11" s="1"/>
  <c r="K34" i="11"/>
  <c r="L34" i="11" s="1"/>
  <c r="K33" i="11"/>
  <c r="L33" i="11" s="1"/>
  <c r="K32" i="11"/>
  <c r="L32" i="11" s="1"/>
  <c r="K31" i="11"/>
  <c r="L31" i="11" s="1"/>
  <c r="K30" i="11"/>
  <c r="L30" i="11" s="1"/>
  <c r="K29" i="11"/>
  <c r="L29" i="11" s="1"/>
  <c r="K28" i="11"/>
  <c r="L28" i="11" s="1"/>
  <c r="K27" i="11"/>
  <c r="L27" i="11" s="1"/>
  <c r="K26" i="11"/>
  <c r="L26" i="11" s="1"/>
  <c r="K25" i="11"/>
  <c r="L25" i="11" s="1"/>
  <c r="K24" i="11"/>
  <c r="L24" i="11" s="1"/>
  <c r="K23" i="11"/>
  <c r="L23" i="11" s="1"/>
  <c r="K22" i="11"/>
  <c r="L22" i="11" s="1"/>
  <c r="K21" i="11"/>
  <c r="L21" i="11" s="1"/>
  <c r="K20" i="11"/>
  <c r="L20" i="11" s="1"/>
  <c r="K19" i="11"/>
  <c r="L19" i="11" s="1"/>
  <c r="K18" i="11"/>
  <c r="L18" i="11" s="1"/>
  <c r="K17" i="11"/>
  <c r="L17" i="11" s="1"/>
  <c r="K16" i="11"/>
  <c r="L16" i="11" s="1"/>
  <c r="K15" i="11"/>
  <c r="L15" i="11" s="1"/>
  <c r="K14" i="11"/>
  <c r="L14" i="11" s="1"/>
  <c r="K13" i="11"/>
  <c r="L13" i="11" s="1"/>
  <c r="K12" i="11"/>
  <c r="L12" i="11" s="1"/>
  <c r="K11" i="11"/>
  <c r="L11" i="11" s="1"/>
  <c r="K10" i="11"/>
  <c r="L10" i="11" s="1"/>
  <c r="K9" i="11"/>
  <c r="L9" i="11" s="1"/>
  <c r="K8" i="11"/>
  <c r="L8" i="11" s="1"/>
  <c r="K7" i="11"/>
  <c r="L7" i="11" s="1"/>
  <c r="K6" i="11"/>
  <c r="L6" i="11" s="1"/>
  <c r="K5" i="11"/>
  <c r="L5" i="11" s="1"/>
  <c r="K4" i="11"/>
  <c r="L4" i="11" s="1"/>
  <c r="C12" i="10"/>
  <c r="C11" i="10"/>
  <c r="C10" i="10"/>
  <c r="C9" i="10"/>
  <c r="C8" i="10"/>
  <c r="C7" i="10"/>
  <c r="C6" i="10"/>
  <c r="C5" i="10"/>
  <c r="C4" i="10"/>
  <c r="C14" i="10"/>
  <c r="C13" i="10"/>
  <c r="I13" i="10"/>
  <c r="I12" i="10"/>
  <c r="I11" i="10"/>
  <c r="I10" i="10"/>
  <c r="I9" i="10"/>
  <c r="I8" i="10"/>
  <c r="I7" i="10"/>
  <c r="I6" i="10"/>
  <c r="I5" i="10"/>
  <c r="I4" i="10"/>
  <c r="H6" i="10"/>
  <c r="H7" i="10" s="1"/>
  <c r="H8" i="10" s="1"/>
  <c r="H9" i="10" s="1"/>
  <c r="H10" i="10" s="1"/>
  <c r="H11" i="10" s="1"/>
  <c r="H12" i="10" s="1"/>
  <c r="H13" i="10" s="1"/>
  <c r="H5" i="10"/>
  <c r="H4" i="10"/>
  <c r="G15" i="10"/>
  <c r="G13" i="10"/>
  <c r="D15" i="10"/>
  <c r="G12" i="10"/>
  <c r="G11" i="10"/>
  <c r="G10" i="10"/>
  <c r="G9" i="10"/>
  <c r="G8" i="10"/>
  <c r="G7" i="10"/>
  <c r="G6" i="10"/>
  <c r="G5" i="10"/>
  <c r="G4" i="10"/>
  <c r="F12" i="10"/>
  <c r="F11" i="10"/>
  <c r="F10" i="10"/>
  <c r="F9" i="10"/>
  <c r="F8" i="10"/>
  <c r="F7" i="10"/>
  <c r="F6" i="10"/>
  <c r="F5" i="10"/>
  <c r="F4" i="10"/>
  <c r="B6" i="10"/>
  <c r="B7" i="10" s="1"/>
  <c r="B8" i="10" s="1"/>
  <c r="B9" i="10" s="1"/>
  <c r="B10" i="10" s="1"/>
  <c r="A7" i="10"/>
  <c r="A8" i="10" s="1"/>
  <c r="A9" i="10" s="1"/>
  <c r="A10" i="10" s="1"/>
  <c r="A6" i="10"/>
  <c r="L12" i="8"/>
  <c r="L11" i="8"/>
  <c r="L10" i="8"/>
  <c r="L9" i="8"/>
  <c r="L8" i="8"/>
  <c r="L7" i="8"/>
  <c r="L6" i="8"/>
  <c r="L5" i="8"/>
  <c r="L4" i="8"/>
  <c r="L3" i="8"/>
  <c r="O24" i="7"/>
  <c r="O23" i="7"/>
  <c r="O20" i="7"/>
  <c r="O19" i="7"/>
  <c r="O18" i="7"/>
  <c r="O17" i="7"/>
  <c r="O16" i="7"/>
  <c r="O15" i="7"/>
  <c r="O14" i="7"/>
  <c r="O13" i="7"/>
  <c r="O12" i="7"/>
  <c r="O11" i="7"/>
  <c r="O10" i="7"/>
  <c r="O9" i="7"/>
  <c r="O8" i="7"/>
  <c r="O7" i="7"/>
  <c r="O6" i="7"/>
  <c r="O5" i="7"/>
  <c r="P24" i="7"/>
  <c r="K45" i="7" l="1"/>
  <c r="J45" i="7"/>
  <c r="I45" i="7"/>
  <c r="H45" i="7"/>
  <c r="G45" i="7"/>
  <c r="F45" i="7"/>
  <c r="E45" i="7"/>
  <c r="D45" i="7"/>
  <c r="C45" i="7"/>
  <c r="B45" i="7"/>
  <c r="K44" i="7"/>
  <c r="J44" i="7"/>
  <c r="I44" i="7"/>
  <c r="H44" i="7"/>
  <c r="G44" i="7"/>
  <c r="F44" i="7"/>
  <c r="E44" i="7"/>
  <c r="D44" i="7"/>
  <c r="C44" i="7"/>
  <c r="B44" i="7"/>
  <c r="A44" i="7"/>
  <c r="K43" i="7"/>
  <c r="J43" i="7"/>
  <c r="I43" i="7"/>
  <c r="H43" i="7"/>
  <c r="G43" i="7"/>
  <c r="F43" i="7"/>
  <c r="E43" i="7"/>
  <c r="D43" i="7"/>
  <c r="C43" i="7"/>
  <c r="B43" i="7"/>
  <c r="A43" i="7"/>
  <c r="K42" i="7"/>
  <c r="J42" i="7"/>
  <c r="I42" i="7"/>
  <c r="H42" i="7"/>
  <c r="G42" i="7"/>
  <c r="F42" i="7"/>
  <c r="E42" i="7"/>
  <c r="D42" i="7"/>
  <c r="C42" i="7"/>
  <c r="B42" i="7"/>
  <c r="A42" i="7"/>
  <c r="K41" i="7"/>
  <c r="J41" i="7"/>
  <c r="I41" i="7"/>
  <c r="H41" i="7"/>
  <c r="G41" i="7"/>
  <c r="F41" i="7"/>
  <c r="E41" i="7"/>
  <c r="D41" i="7"/>
  <c r="C41" i="7"/>
  <c r="B41" i="7"/>
  <c r="A41" i="7"/>
  <c r="K40" i="7"/>
  <c r="J40" i="7"/>
  <c r="I40" i="7"/>
  <c r="H40" i="7"/>
  <c r="G40" i="7"/>
  <c r="F40" i="7"/>
  <c r="E40" i="7"/>
  <c r="D40" i="7"/>
  <c r="C40" i="7"/>
  <c r="B40" i="7"/>
  <c r="A40" i="7"/>
  <c r="K39" i="7"/>
  <c r="J39" i="7"/>
  <c r="I39" i="7"/>
  <c r="H39" i="7"/>
  <c r="G39" i="7"/>
  <c r="F39" i="7"/>
  <c r="E39" i="7"/>
  <c r="D39" i="7"/>
  <c r="C39" i="7"/>
  <c r="B39" i="7"/>
  <c r="A39" i="7"/>
  <c r="K38" i="7"/>
  <c r="J38" i="7"/>
  <c r="I38" i="7"/>
  <c r="H38" i="7"/>
  <c r="G38" i="7"/>
  <c r="F38" i="7"/>
  <c r="E38" i="7"/>
  <c r="D38" i="7"/>
  <c r="C38" i="7"/>
  <c r="B38" i="7"/>
  <c r="A38" i="7"/>
  <c r="K37" i="7"/>
  <c r="J37" i="7"/>
  <c r="I37" i="7"/>
  <c r="H37" i="7"/>
  <c r="G37" i="7"/>
  <c r="F37" i="7"/>
  <c r="E37" i="7"/>
  <c r="D37" i="7"/>
  <c r="C37" i="7"/>
  <c r="B37" i="7"/>
  <c r="A37" i="7"/>
  <c r="K36" i="7"/>
  <c r="J36" i="7"/>
  <c r="I36" i="7"/>
  <c r="H36" i="7"/>
  <c r="G36" i="7"/>
  <c r="F36" i="7"/>
  <c r="E36" i="7"/>
  <c r="D36" i="7"/>
  <c r="C36" i="7"/>
  <c r="B36" i="7"/>
  <c r="A36" i="7"/>
  <c r="K35" i="7"/>
  <c r="J35" i="7"/>
  <c r="I35" i="7"/>
  <c r="H35" i="7"/>
  <c r="G35" i="7"/>
  <c r="F35" i="7"/>
  <c r="E35" i="7"/>
  <c r="D35" i="7"/>
  <c r="C35" i="7"/>
  <c r="B35" i="7"/>
  <c r="A35" i="7"/>
  <c r="K34" i="7"/>
  <c r="J34" i="7"/>
  <c r="I34" i="7"/>
  <c r="H34" i="7"/>
  <c r="G34" i="7"/>
  <c r="F34" i="7"/>
  <c r="E34" i="7"/>
  <c r="D34" i="7"/>
  <c r="C34" i="7"/>
  <c r="B34" i="7"/>
  <c r="A34" i="7"/>
  <c r="K33" i="7"/>
  <c r="J33" i="7"/>
  <c r="I33" i="7"/>
  <c r="H33" i="7"/>
  <c r="G33" i="7"/>
  <c r="F33" i="7"/>
  <c r="E33" i="7"/>
  <c r="D33" i="7"/>
  <c r="C33" i="7"/>
  <c r="B33" i="7"/>
  <c r="A33" i="7"/>
  <c r="K32" i="7"/>
  <c r="J32" i="7"/>
  <c r="I32" i="7"/>
  <c r="H32" i="7"/>
  <c r="G32" i="7"/>
  <c r="F32" i="7"/>
  <c r="E32" i="7"/>
  <c r="D32" i="7"/>
  <c r="C32" i="7"/>
  <c r="B32" i="7"/>
  <c r="A32" i="7"/>
  <c r="K31" i="7"/>
  <c r="J31" i="7"/>
  <c r="I31" i="7"/>
  <c r="H31" i="7"/>
  <c r="G31" i="7"/>
  <c r="F31" i="7"/>
  <c r="E31" i="7"/>
  <c r="D31" i="7"/>
  <c r="C31" i="7"/>
  <c r="B31" i="7"/>
  <c r="A31" i="7"/>
  <c r="K30" i="7"/>
  <c r="J30" i="7"/>
  <c r="I30" i="7"/>
  <c r="H30" i="7"/>
  <c r="G30" i="7"/>
  <c r="F30" i="7"/>
  <c r="E30" i="7"/>
  <c r="D30" i="7"/>
  <c r="C30" i="7"/>
  <c r="B30" i="7"/>
  <c r="A30" i="7"/>
  <c r="K29" i="7"/>
  <c r="J29" i="7"/>
  <c r="I29" i="7"/>
  <c r="H29" i="7"/>
  <c r="G29" i="7"/>
  <c r="F29" i="7"/>
  <c r="E29" i="7"/>
  <c r="D29" i="7"/>
  <c r="C29" i="7"/>
  <c r="B29" i="7"/>
  <c r="A29" i="7"/>
  <c r="K28" i="7"/>
  <c r="J28" i="7"/>
  <c r="I28" i="7"/>
  <c r="H28" i="7"/>
  <c r="G28" i="7"/>
  <c r="F28" i="7"/>
  <c r="E28" i="7"/>
  <c r="D28" i="7"/>
  <c r="C28" i="7"/>
  <c r="B28" i="7"/>
  <c r="A28" i="7"/>
  <c r="K27" i="7"/>
  <c r="J27" i="7"/>
  <c r="I27" i="7"/>
  <c r="H27" i="7"/>
  <c r="G27" i="7"/>
  <c r="F27" i="7"/>
  <c r="E27" i="7"/>
  <c r="D27" i="7"/>
  <c r="C27" i="7"/>
  <c r="B27" i="7"/>
  <c r="A27" i="7"/>
  <c r="K26" i="7"/>
  <c r="J26" i="7"/>
  <c r="I26" i="7"/>
  <c r="H26" i="7"/>
  <c r="G26" i="7"/>
  <c r="F26" i="7"/>
  <c r="E26" i="7"/>
  <c r="D26" i="7"/>
  <c r="C26" i="7"/>
  <c r="B26" i="7"/>
  <c r="A26" i="7"/>
  <c r="M12" i="8"/>
  <c r="N12" i="8"/>
  <c r="M11" i="8"/>
  <c r="N11" i="8"/>
  <c r="M10" i="8"/>
  <c r="N10" i="8"/>
  <c r="N191" i="5"/>
  <c r="M191" i="5"/>
  <c r="N190" i="5"/>
  <c r="M190" i="5"/>
  <c r="N189" i="5"/>
  <c r="M189" i="5"/>
  <c r="N188" i="5"/>
  <c r="M188" i="5"/>
  <c r="N187" i="5"/>
  <c r="M187" i="5"/>
  <c r="N186" i="5"/>
  <c r="M186" i="5"/>
  <c r="N185" i="5"/>
  <c r="M185" i="5"/>
  <c r="N184" i="5"/>
  <c r="M184" i="5"/>
  <c r="N183" i="5"/>
  <c r="M183" i="5"/>
  <c r="N182" i="5"/>
  <c r="M182" i="5"/>
  <c r="N181" i="5"/>
  <c r="M181" i="5"/>
  <c r="N180" i="5"/>
  <c r="M180" i="5"/>
  <c r="N179" i="5"/>
  <c r="M179" i="5"/>
  <c r="N178" i="5"/>
  <c r="M178" i="5"/>
  <c r="N177" i="5"/>
  <c r="M177" i="5"/>
  <c r="N176" i="5"/>
  <c r="M176" i="5"/>
  <c r="N175" i="5"/>
  <c r="M175" i="5"/>
  <c r="N174" i="5"/>
  <c r="M174" i="5"/>
  <c r="N173" i="5"/>
  <c r="M173" i="5"/>
  <c r="N172" i="5"/>
  <c r="M172" i="5"/>
  <c r="N171" i="5"/>
  <c r="M171" i="5"/>
  <c r="N170" i="5"/>
  <c r="M170" i="5"/>
  <c r="N169" i="5"/>
  <c r="M169" i="5"/>
  <c r="N168" i="5"/>
  <c r="M168" i="5"/>
  <c r="N167" i="5"/>
  <c r="M167" i="5"/>
  <c r="N166" i="5"/>
  <c r="M166" i="5"/>
  <c r="N165" i="5"/>
  <c r="M165" i="5"/>
  <c r="N164" i="5"/>
  <c r="M164" i="5"/>
  <c r="N163" i="5"/>
  <c r="M163" i="5"/>
  <c r="N162" i="5"/>
  <c r="M162" i="5"/>
  <c r="N161" i="5"/>
  <c r="M161" i="5"/>
  <c r="N160" i="5"/>
  <c r="M160" i="5"/>
  <c r="N159" i="5"/>
  <c r="M159" i="5"/>
  <c r="N158" i="5"/>
  <c r="M158" i="5"/>
  <c r="N157" i="5"/>
  <c r="M157" i="5"/>
  <c r="N156" i="5"/>
  <c r="M156" i="5"/>
  <c r="N155" i="5"/>
  <c r="M155" i="5"/>
  <c r="N154" i="5"/>
  <c r="M154" i="5"/>
  <c r="N153" i="5"/>
  <c r="M153" i="5"/>
  <c r="N152" i="5"/>
  <c r="M152" i="5"/>
  <c r="N151" i="5"/>
  <c r="M151" i="5"/>
  <c r="N150" i="5"/>
  <c r="M150" i="5"/>
  <c r="N149" i="5"/>
  <c r="M149" i="5"/>
  <c r="N148" i="5"/>
  <c r="M148" i="5"/>
  <c r="N147" i="5"/>
  <c r="M147" i="5"/>
  <c r="N146" i="5"/>
  <c r="M146" i="5"/>
  <c r="N145" i="5"/>
  <c r="M145" i="5"/>
  <c r="N144" i="5"/>
  <c r="M144" i="5"/>
  <c r="N143" i="5"/>
  <c r="M143" i="5"/>
  <c r="N142" i="5"/>
  <c r="M142" i="5"/>
  <c r="N141" i="5"/>
  <c r="M141" i="5"/>
  <c r="N140" i="5"/>
  <c r="M140" i="5"/>
  <c r="N139" i="5"/>
  <c r="M139" i="5"/>
  <c r="N138" i="5"/>
  <c r="M138" i="5"/>
  <c r="N137" i="5"/>
  <c r="M137" i="5"/>
  <c r="N136" i="5"/>
  <c r="M136" i="5"/>
  <c r="N135" i="5"/>
  <c r="M135" i="5"/>
  <c r="N134" i="5"/>
  <c r="M134" i="5"/>
  <c r="N133" i="5"/>
  <c r="M133" i="5"/>
  <c r="N132" i="5"/>
  <c r="M132" i="5"/>
  <c r="N131" i="5"/>
  <c r="M131" i="5"/>
  <c r="N130" i="5"/>
  <c r="M130" i="5"/>
  <c r="N129" i="5"/>
  <c r="M129" i="5"/>
  <c r="N128" i="5"/>
  <c r="M128" i="5"/>
  <c r="N127" i="5"/>
  <c r="M127" i="5"/>
  <c r="N126" i="5"/>
  <c r="M126" i="5"/>
  <c r="N125" i="5"/>
  <c r="M125" i="5"/>
  <c r="N124" i="5"/>
  <c r="M124" i="5"/>
  <c r="N123" i="5"/>
  <c r="M123" i="5"/>
  <c r="N122" i="5"/>
  <c r="M122" i="5"/>
  <c r="N121" i="5"/>
  <c r="M121" i="5"/>
  <c r="N120" i="5"/>
  <c r="M120" i="5"/>
  <c r="N119" i="5"/>
  <c r="M119" i="5"/>
  <c r="N118" i="5"/>
  <c r="M118" i="5"/>
  <c r="N117" i="5"/>
  <c r="M117" i="5"/>
  <c r="N116" i="5"/>
  <c r="M116" i="5"/>
  <c r="N115" i="5"/>
  <c r="M115" i="5"/>
  <c r="N114" i="5"/>
  <c r="M114" i="5"/>
  <c r="N113" i="5"/>
  <c r="M113" i="5"/>
  <c r="N112" i="5"/>
  <c r="M112" i="5"/>
  <c r="N111" i="5"/>
  <c r="M111" i="5"/>
  <c r="N110" i="5"/>
  <c r="M110" i="5"/>
  <c r="N109" i="5"/>
  <c r="M109" i="5"/>
  <c r="N108" i="5"/>
  <c r="M108" i="5"/>
  <c r="N107" i="5"/>
  <c r="M107" i="5"/>
  <c r="N106" i="5"/>
  <c r="M106" i="5"/>
  <c r="N105" i="5"/>
  <c r="M105" i="5"/>
  <c r="N104" i="5"/>
  <c r="M104" i="5"/>
  <c r="N103" i="5"/>
  <c r="M103" i="5"/>
  <c r="N102" i="5"/>
  <c r="M102" i="5"/>
  <c r="N101" i="5"/>
  <c r="M101" i="5"/>
  <c r="N100" i="5"/>
  <c r="M100" i="5"/>
  <c r="N99" i="5"/>
  <c r="M99" i="5"/>
  <c r="N98" i="5"/>
  <c r="M98" i="5"/>
  <c r="N97" i="5"/>
  <c r="M97" i="5"/>
  <c r="N96" i="5"/>
  <c r="M96" i="5"/>
  <c r="N95" i="5"/>
  <c r="M95" i="5"/>
  <c r="N94" i="5"/>
  <c r="M94" i="5"/>
  <c r="N93" i="5"/>
  <c r="M93" i="5"/>
  <c r="N92" i="5"/>
  <c r="M92" i="5"/>
  <c r="N91" i="5"/>
  <c r="M91" i="5"/>
  <c r="N90" i="5"/>
  <c r="M90" i="5"/>
  <c r="N89" i="5"/>
  <c r="M89" i="5"/>
  <c r="N88" i="5"/>
  <c r="M88" i="5"/>
  <c r="N87" i="5"/>
  <c r="M87" i="5"/>
  <c r="N86" i="5"/>
  <c r="M86" i="5"/>
  <c r="N85" i="5"/>
  <c r="M85" i="5"/>
  <c r="N84" i="5"/>
  <c r="M84" i="5"/>
  <c r="N83" i="5"/>
  <c r="M83" i="5"/>
  <c r="N82" i="5"/>
  <c r="M82" i="5"/>
  <c r="N81" i="5"/>
  <c r="M81" i="5"/>
  <c r="N80" i="5"/>
  <c r="M80" i="5"/>
  <c r="N79" i="5"/>
  <c r="M79" i="5"/>
  <c r="N78" i="5"/>
  <c r="M78" i="5"/>
  <c r="N77" i="5"/>
  <c r="M77" i="5"/>
  <c r="N76" i="5"/>
  <c r="M76" i="5"/>
  <c r="N75" i="5"/>
  <c r="M75" i="5"/>
  <c r="N74" i="5"/>
  <c r="M74" i="5"/>
  <c r="N73" i="5"/>
  <c r="M73" i="5"/>
  <c r="N72" i="5"/>
  <c r="M72" i="5"/>
  <c r="N71" i="5"/>
  <c r="M71" i="5"/>
  <c r="N70" i="5"/>
  <c r="M70" i="5"/>
  <c r="N69" i="5"/>
  <c r="M69" i="5"/>
  <c r="N68" i="5"/>
  <c r="M68" i="5"/>
  <c r="N67" i="5"/>
  <c r="M67" i="5"/>
  <c r="N66" i="5"/>
  <c r="M66" i="5"/>
  <c r="N65" i="5"/>
  <c r="M65" i="5"/>
  <c r="N64" i="5"/>
  <c r="M64" i="5"/>
  <c r="N63" i="5"/>
  <c r="M63" i="5"/>
  <c r="N62" i="5"/>
  <c r="M62" i="5"/>
  <c r="N61" i="5"/>
  <c r="M61" i="5"/>
  <c r="N60" i="5"/>
  <c r="M60" i="5"/>
  <c r="N59" i="5"/>
  <c r="M59" i="5"/>
  <c r="N58" i="5"/>
  <c r="M58" i="5"/>
  <c r="N57" i="5"/>
  <c r="M57" i="5"/>
  <c r="N56" i="5"/>
  <c r="M56" i="5"/>
  <c r="N55" i="5"/>
  <c r="M55" i="5"/>
  <c r="N54" i="5"/>
  <c r="M54" i="5"/>
  <c r="N53" i="5"/>
  <c r="M53" i="5"/>
  <c r="N52" i="5"/>
  <c r="M52" i="5"/>
  <c r="N51" i="5"/>
  <c r="M51" i="5"/>
  <c r="N50" i="5"/>
  <c r="M50" i="5"/>
  <c r="N49" i="5"/>
  <c r="M49" i="5"/>
  <c r="N48" i="5"/>
  <c r="M48" i="5"/>
  <c r="N47" i="5"/>
  <c r="M47" i="5"/>
  <c r="N46" i="5"/>
  <c r="M46" i="5"/>
  <c r="N45" i="5"/>
  <c r="M45" i="5"/>
  <c r="N44" i="5"/>
  <c r="M44" i="5"/>
  <c r="N43" i="5"/>
  <c r="M43" i="5"/>
  <c r="N42" i="5"/>
  <c r="M42" i="5"/>
  <c r="N41" i="5"/>
  <c r="M41" i="5"/>
  <c r="N40" i="5"/>
  <c r="M40" i="5"/>
  <c r="N39" i="5"/>
  <c r="M39" i="5"/>
  <c r="N38" i="5"/>
  <c r="M38" i="5"/>
  <c r="N37" i="5"/>
  <c r="M37" i="5"/>
  <c r="N36" i="5"/>
  <c r="M36" i="5"/>
  <c r="N35" i="5"/>
  <c r="M35" i="5"/>
  <c r="N34" i="5"/>
  <c r="M34" i="5"/>
  <c r="N33" i="5"/>
  <c r="M33" i="5"/>
  <c r="N32" i="5"/>
  <c r="M32" i="5"/>
  <c r="N31" i="5"/>
  <c r="M31" i="5"/>
  <c r="N30" i="5"/>
  <c r="M30" i="5"/>
  <c r="N29" i="5"/>
  <c r="M29" i="5"/>
  <c r="N28" i="5"/>
  <c r="M28" i="5"/>
  <c r="N27" i="5"/>
  <c r="M27" i="5"/>
  <c r="N26" i="5"/>
  <c r="M26" i="5"/>
  <c r="N25" i="5"/>
  <c r="M25" i="5"/>
  <c r="N24" i="5"/>
  <c r="M24" i="5"/>
  <c r="N23" i="5"/>
  <c r="M23" i="5"/>
  <c r="N22" i="5"/>
  <c r="M22" i="5"/>
  <c r="N21" i="5"/>
  <c r="M21" i="5"/>
  <c r="N20" i="5"/>
  <c r="N2" i="5"/>
  <c r="M20" i="5"/>
  <c r="M2" i="5"/>
  <c r="A2" i="5"/>
  <c r="C2" i="5"/>
  <c r="B2" i="5"/>
  <c r="M3" i="5"/>
  <c r="O11" i="8" l="1"/>
  <c r="O12" i="8"/>
  <c r="O10" i="8"/>
  <c r="F45" i="3"/>
  <c r="E45" i="3"/>
  <c r="D45" i="3"/>
  <c r="C45" i="3"/>
  <c r="B45" i="3"/>
  <c r="A45" i="3"/>
  <c r="F44" i="3"/>
  <c r="E44" i="3"/>
  <c r="D44" i="3"/>
  <c r="C44" i="3"/>
  <c r="B44" i="3"/>
  <c r="A44" i="3"/>
  <c r="F43" i="3"/>
  <c r="E43" i="3"/>
  <c r="D43" i="3"/>
  <c r="C43" i="3"/>
  <c r="B43" i="3"/>
  <c r="A43" i="3"/>
  <c r="F42" i="3"/>
  <c r="E42" i="3"/>
  <c r="D42" i="3"/>
  <c r="C42" i="3"/>
  <c r="B42" i="3"/>
  <c r="A42" i="3"/>
  <c r="F41" i="3"/>
  <c r="E41" i="3"/>
  <c r="D41" i="3"/>
  <c r="C41" i="3"/>
  <c r="B41" i="3"/>
  <c r="A41" i="3"/>
  <c r="F40" i="3"/>
  <c r="E40" i="3"/>
  <c r="D40" i="3"/>
  <c r="C40" i="3"/>
  <c r="B40" i="3"/>
  <c r="A40" i="3"/>
  <c r="F39" i="3"/>
  <c r="E39" i="3"/>
  <c r="D39" i="3"/>
  <c r="C39" i="3"/>
  <c r="B39" i="3"/>
  <c r="A39" i="3"/>
  <c r="F38" i="3"/>
  <c r="E38" i="3"/>
  <c r="D38" i="3"/>
  <c r="C38" i="3"/>
  <c r="B38" i="3"/>
  <c r="A38" i="3"/>
  <c r="F37" i="3"/>
  <c r="E37" i="3"/>
  <c r="D37" i="3"/>
  <c r="C37" i="3"/>
  <c r="B37" i="3"/>
  <c r="A37" i="3"/>
  <c r="F36" i="3"/>
  <c r="E36" i="3"/>
  <c r="D36" i="3"/>
  <c r="C36" i="3"/>
  <c r="B36" i="3"/>
  <c r="A36" i="3"/>
  <c r="F35" i="3"/>
  <c r="E35" i="3"/>
  <c r="D35" i="3"/>
  <c r="C35" i="3"/>
  <c r="B35" i="3"/>
  <c r="A35" i="3"/>
  <c r="F34" i="3"/>
  <c r="E34" i="3"/>
  <c r="D34" i="3"/>
  <c r="C34" i="3"/>
  <c r="B34" i="3"/>
  <c r="A34" i="3"/>
  <c r="F33" i="3"/>
  <c r="E33" i="3"/>
  <c r="D33" i="3"/>
  <c r="C33" i="3"/>
  <c r="B33" i="3"/>
  <c r="A33" i="3"/>
  <c r="F32" i="3"/>
  <c r="E32" i="3"/>
  <c r="D32" i="3"/>
  <c r="C32" i="3"/>
  <c r="B32" i="3"/>
  <c r="A32" i="3"/>
  <c r="F31" i="3"/>
  <c r="E31" i="3"/>
  <c r="D31" i="3"/>
  <c r="C31" i="3"/>
  <c r="B31" i="3"/>
  <c r="A31" i="3"/>
  <c r="F30" i="3"/>
  <c r="E30" i="3"/>
  <c r="D30" i="3"/>
  <c r="C30" i="3"/>
  <c r="B30" i="3"/>
  <c r="A30" i="3"/>
  <c r="F29" i="3"/>
  <c r="E29" i="3"/>
  <c r="D29" i="3"/>
  <c r="C29" i="3"/>
  <c r="B29" i="3"/>
  <c r="A29" i="3"/>
  <c r="F28" i="3"/>
  <c r="E28" i="3"/>
  <c r="D28" i="3"/>
  <c r="C28" i="3"/>
  <c r="B28" i="3"/>
  <c r="A28" i="3"/>
  <c r="F27" i="3"/>
  <c r="E27" i="3"/>
  <c r="D27" i="3"/>
  <c r="C27" i="3"/>
  <c r="B27" i="3"/>
  <c r="A27" i="3"/>
  <c r="O21" i="7" l="1"/>
  <c r="O22" i="7"/>
  <c r="P22" i="7"/>
  <c r="P21" i="7"/>
  <c r="N9" i="8" l="1"/>
  <c r="O9" i="8" s="1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50" i="8"/>
  <c r="F51" i="8"/>
  <c r="F52" i="8"/>
  <c r="F53" i="8"/>
  <c r="F3" i="8"/>
  <c r="M8" i="8"/>
  <c r="M7" i="8"/>
  <c r="M6" i="8"/>
  <c r="M5" i="8"/>
  <c r="M4" i="8"/>
  <c r="M3" i="8"/>
  <c r="D13" i="9"/>
  <c r="D5" i="9"/>
  <c r="D11" i="9"/>
  <c r="D10" i="9"/>
  <c r="D7" i="9"/>
  <c r="D4" i="9"/>
  <c r="D6" i="9"/>
  <c r="D12" i="9"/>
  <c r="D8" i="9"/>
  <c r="D9" i="9"/>
  <c r="N5" i="8" l="1"/>
  <c r="E11" i="9" s="1"/>
  <c r="N3" i="8"/>
  <c r="E10" i="9" s="1"/>
  <c r="N4" i="8"/>
  <c r="E9" i="9" s="1"/>
  <c r="N6" i="8"/>
  <c r="E8" i="9" s="1"/>
  <c r="N7" i="8"/>
  <c r="E12" i="9" s="1"/>
  <c r="N8" i="8"/>
  <c r="O8" i="8" s="1"/>
  <c r="E5" i="9"/>
  <c r="C191" i="5"/>
  <c r="B191" i="5"/>
  <c r="A191" i="5"/>
  <c r="C190" i="5"/>
  <c r="B190" i="5"/>
  <c r="A190" i="5"/>
  <c r="C189" i="5"/>
  <c r="B189" i="5"/>
  <c r="A189" i="5"/>
  <c r="C188" i="5"/>
  <c r="B188" i="5"/>
  <c r="A188" i="5"/>
  <c r="C187" i="5"/>
  <c r="B187" i="5"/>
  <c r="A187" i="5"/>
  <c r="C186" i="5"/>
  <c r="B186" i="5"/>
  <c r="A186" i="5"/>
  <c r="C185" i="5"/>
  <c r="B185" i="5"/>
  <c r="A185" i="5"/>
  <c r="C184" i="5"/>
  <c r="B184" i="5"/>
  <c r="A184" i="5"/>
  <c r="C183" i="5"/>
  <c r="B183" i="5"/>
  <c r="A183" i="5"/>
  <c r="C182" i="5"/>
  <c r="B182" i="5"/>
  <c r="A182" i="5"/>
  <c r="C181" i="5"/>
  <c r="B181" i="5"/>
  <c r="A181" i="5"/>
  <c r="C180" i="5"/>
  <c r="B180" i="5"/>
  <c r="A180" i="5"/>
  <c r="C179" i="5"/>
  <c r="B179" i="5"/>
  <c r="A179" i="5"/>
  <c r="C178" i="5"/>
  <c r="B178" i="5"/>
  <c r="A178" i="5"/>
  <c r="C177" i="5"/>
  <c r="B177" i="5"/>
  <c r="A177" i="5"/>
  <c r="C176" i="5"/>
  <c r="B176" i="5"/>
  <c r="A176" i="5"/>
  <c r="C175" i="5"/>
  <c r="B175" i="5"/>
  <c r="A175" i="5"/>
  <c r="C174" i="5"/>
  <c r="B174" i="5"/>
  <c r="A174" i="5"/>
  <c r="C173" i="5"/>
  <c r="B173" i="5"/>
  <c r="A173" i="5"/>
  <c r="C172" i="5"/>
  <c r="B172" i="5"/>
  <c r="A172" i="5"/>
  <c r="C171" i="5"/>
  <c r="B171" i="5"/>
  <c r="A171" i="5"/>
  <c r="C170" i="5"/>
  <c r="B170" i="5"/>
  <c r="A170" i="5"/>
  <c r="C169" i="5"/>
  <c r="B169" i="5"/>
  <c r="A169" i="5"/>
  <c r="C168" i="5"/>
  <c r="B168" i="5"/>
  <c r="A168" i="5"/>
  <c r="C167" i="5"/>
  <c r="B167" i="5"/>
  <c r="A167" i="5"/>
  <c r="C166" i="5"/>
  <c r="B166" i="5"/>
  <c r="A166" i="5"/>
  <c r="C165" i="5"/>
  <c r="B165" i="5"/>
  <c r="A165" i="5"/>
  <c r="C164" i="5"/>
  <c r="B164" i="5"/>
  <c r="A164" i="5"/>
  <c r="C163" i="5"/>
  <c r="B163" i="5"/>
  <c r="A163" i="5"/>
  <c r="C162" i="5"/>
  <c r="B162" i="5"/>
  <c r="A162" i="5"/>
  <c r="C161" i="5"/>
  <c r="B161" i="5"/>
  <c r="A161" i="5"/>
  <c r="C160" i="5"/>
  <c r="B160" i="5"/>
  <c r="A160" i="5"/>
  <c r="C159" i="5"/>
  <c r="B159" i="5"/>
  <c r="A159" i="5"/>
  <c r="C158" i="5"/>
  <c r="B158" i="5"/>
  <c r="A158" i="5"/>
  <c r="C157" i="5"/>
  <c r="B157" i="5"/>
  <c r="A157" i="5"/>
  <c r="C156" i="5"/>
  <c r="B156" i="5"/>
  <c r="A156" i="5"/>
  <c r="C155" i="5"/>
  <c r="B155" i="5"/>
  <c r="A155" i="5"/>
  <c r="C154" i="5"/>
  <c r="B154" i="5"/>
  <c r="A154" i="5"/>
  <c r="C153" i="5"/>
  <c r="B153" i="5"/>
  <c r="A153" i="5"/>
  <c r="C152" i="5"/>
  <c r="B152" i="5"/>
  <c r="A152" i="5"/>
  <c r="C151" i="5"/>
  <c r="B151" i="5"/>
  <c r="A151" i="5"/>
  <c r="C150" i="5"/>
  <c r="B150" i="5"/>
  <c r="A150" i="5"/>
  <c r="C149" i="5"/>
  <c r="B149" i="5"/>
  <c r="A149" i="5"/>
  <c r="C148" i="5"/>
  <c r="B148" i="5"/>
  <c r="A148" i="5"/>
  <c r="C147" i="5"/>
  <c r="B147" i="5"/>
  <c r="A147" i="5"/>
  <c r="C146" i="5"/>
  <c r="B146" i="5"/>
  <c r="A146" i="5"/>
  <c r="C145" i="5"/>
  <c r="B145" i="5"/>
  <c r="A145" i="5"/>
  <c r="C144" i="5"/>
  <c r="B144" i="5"/>
  <c r="A144" i="5"/>
  <c r="C143" i="5"/>
  <c r="B143" i="5"/>
  <c r="A143" i="5"/>
  <c r="C142" i="5"/>
  <c r="B142" i="5"/>
  <c r="A142" i="5"/>
  <c r="C141" i="5"/>
  <c r="B141" i="5"/>
  <c r="A141" i="5"/>
  <c r="C140" i="5"/>
  <c r="B140" i="5"/>
  <c r="A140" i="5"/>
  <c r="C139" i="5"/>
  <c r="B139" i="5"/>
  <c r="A139" i="5"/>
  <c r="C138" i="5"/>
  <c r="B138" i="5"/>
  <c r="A138" i="5"/>
  <c r="C137" i="5"/>
  <c r="B137" i="5"/>
  <c r="A137" i="5"/>
  <c r="C136" i="5"/>
  <c r="B136" i="5"/>
  <c r="A136" i="5"/>
  <c r="C135" i="5"/>
  <c r="B135" i="5"/>
  <c r="A135" i="5"/>
  <c r="C134" i="5"/>
  <c r="B134" i="5"/>
  <c r="A134" i="5"/>
  <c r="C133" i="5"/>
  <c r="B133" i="5"/>
  <c r="A133" i="5"/>
  <c r="C132" i="5"/>
  <c r="B132" i="5"/>
  <c r="A132" i="5"/>
  <c r="C131" i="5"/>
  <c r="B131" i="5"/>
  <c r="A131" i="5"/>
  <c r="C130" i="5"/>
  <c r="B130" i="5"/>
  <c r="A130" i="5"/>
  <c r="C129" i="5"/>
  <c r="B129" i="5"/>
  <c r="A129" i="5"/>
  <c r="C128" i="5"/>
  <c r="B128" i="5"/>
  <c r="A128" i="5"/>
  <c r="C127" i="5"/>
  <c r="B127" i="5"/>
  <c r="A127" i="5"/>
  <c r="C126" i="5"/>
  <c r="B126" i="5"/>
  <c r="A126" i="5"/>
  <c r="C125" i="5"/>
  <c r="B125" i="5"/>
  <c r="A125" i="5"/>
  <c r="C124" i="5"/>
  <c r="B124" i="5"/>
  <c r="A124" i="5"/>
  <c r="C123" i="5"/>
  <c r="B123" i="5"/>
  <c r="A123" i="5"/>
  <c r="C122" i="5"/>
  <c r="B122" i="5"/>
  <c r="A122" i="5"/>
  <c r="C121" i="5"/>
  <c r="B121" i="5"/>
  <c r="A121" i="5"/>
  <c r="C120" i="5"/>
  <c r="B120" i="5"/>
  <c r="A120" i="5"/>
  <c r="C119" i="5"/>
  <c r="B119" i="5"/>
  <c r="A119" i="5"/>
  <c r="C118" i="5"/>
  <c r="B118" i="5"/>
  <c r="A118" i="5"/>
  <c r="C117" i="5"/>
  <c r="B117" i="5"/>
  <c r="A117" i="5"/>
  <c r="C116" i="5"/>
  <c r="B116" i="5"/>
  <c r="A116" i="5"/>
  <c r="C115" i="5"/>
  <c r="B115" i="5"/>
  <c r="A115" i="5"/>
  <c r="C114" i="5"/>
  <c r="B114" i="5"/>
  <c r="A114" i="5"/>
  <c r="C113" i="5"/>
  <c r="B113" i="5"/>
  <c r="A113" i="5"/>
  <c r="C112" i="5"/>
  <c r="B112" i="5"/>
  <c r="A112" i="5"/>
  <c r="C111" i="5"/>
  <c r="B111" i="5"/>
  <c r="A111" i="5"/>
  <c r="C110" i="5"/>
  <c r="B110" i="5"/>
  <c r="A110" i="5"/>
  <c r="C109" i="5"/>
  <c r="B109" i="5"/>
  <c r="A109" i="5"/>
  <c r="C108" i="5"/>
  <c r="B108" i="5"/>
  <c r="A108" i="5"/>
  <c r="C107" i="5"/>
  <c r="B107" i="5"/>
  <c r="A107" i="5"/>
  <c r="C106" i="5"/>
  <c r="B106" i="5"/>
  <c r="A106" i="5"/>
  <c r="C105" i="5"/>
  <c r="B105" i="5"/>
  <c r="A105" i="5"/>
  <c r="C104" i="5"/>
  <c r="B104" i="5"/>
  <c r="A104" i="5"/>
  <c r="C103" i="5"/>
  <c r="B103" i="5"/>
  <c r="A103" i="5"/>
  <c r="C102" i="5"/>
  <c r="B102" i="5"/>
  <c r="A102" i="5"/>
  <c r="C101" i="5"/>
  <c r="B101" i="5"/>
  <c r="A101" i="5"/>
  <c r="C100" i="5"/>
  <c r="B100" i="5"/>
  <c r="A100" i="5"/>
  <c r="C99" i="5"/>
  <c r="B99" i="5"/>
  <c r="A99" i="5"/>
  <c r="C98" i="5"/>
  <c r="B98" i="5"/>
  <c r="A98" i="5"/>
  <c r="C97" i="5"/>
  <c r="B97" i="5"/>
  <c r="A97" i="5"/>
  <c r="C96" i="5"/>
  <c r="B96" i="5"/>
  <c r="A96" i="5"/>
  <c r="C95" i="5"/>
  <c r="B95" i="5"/>
  <c r="A95" i="5"/>
  <c r="C94" i="5"/>
  <c r="B94" i="5"/>
  <c r="A94" i="5"/>
  <c r="C93" i="5"/>
  <c r="B93" i="5"/>
  <c r="A93" i="5"/>
  <c r="C92" i="5"/>
  <c r="B92" i="5"/>
  <c r="A92" i="5"/>
  <c r="C91" i="5"/>
  <c r="B91" i="5"/>
  <c r="A91" i="5"/>
  <c r="C90" i="5"/>
  <c r="B90" i="5"/>
  <c r="A90" i="5"/>
  <c r="C89" i="5"/>
  <c r="B89" i="5"/>
  <c r="A89" i="5"/>
  <c r="C88" i="5"/>
  <c r="B88" i="5"/>
  <c r="A88" i="5"/>
  <c r="C87" i="5"/>
  <c r="B87" i="5"/>
  <c r="A87" i="5"/>
  <c r="C86" i="5"/>
  <c r="B86" i="5"/>
  <c r="A86" i="5"/>
  <c r="C85" i="5"/>
  <c r="B85" i="5"/>
  <c r="A85" i="5"/>
  <c r="C84" i="5"/>
  <c r="B84" i="5"/>
  <c r="A84" i="5"/>
  <c r="C83" i="5"/>
  <c r="B83" i="5"/>
  <c r="A83" i="5"/>
  <c r="C82" i="5"/>
  <c r="B82" i="5"/>
  <c r="A82" i="5"/>
  <c r="C81" i="5"/>
  <c r="B81" i="5"/>
  <c r="A81" i="5"/>
  <c r="C80" i="5"/>
  <c r="B80" i="5"/>
  <c r="A80" i="5"/>
  <c r="C79" i="5"/>
  <c r="B79" i="5"/>
  <c r="A79" i="5"/>
  <c r="C78" i="5"/>
  <c r="B78" i="5"/>
  <c r="A78" i="5"/>
  <c r="C77" i="5"/>
  <c r="B77" i="5"/>
  <c r="A77" i="5"/>
  <c r="C76" i="5"/>
  <c r="B76" i="5"/>
  <c r="A76" i="5"/>
  <c r="C75" i="5"/>
  <c r="B75" i="5"/>
  <c r="A75" i="5"/>
  <c r="C74" i="5"/>
  <c r="B74" i="5"/>
  <c r="A74" i="5"/>
  <c r="C73" i="5"/>
  <c r="B73" i="5"/>
  <c r="A73" i="5"/>
  <c r="C72" i="5"/>
  <c r="B72" i="5"/>
  <c r="A72" i="5"/>
  <c r="C71" i="5"/>
  <c r="B71" i="5"/>
  <c r="A71" i="5"/>
  <c r="C70" i="5"/>
  <c r="B70" i="5"/>
  <c r="A70" i="5"/>
  <c r="C69" i="5"/>
  <c r="B69" i="5"/>
  <c r="A69" i="5"/>
  <c r="C68" i="5"/>
  <c r="B68" i="5"/>
  <c r="A68" i="5"/>
  <c r="C67" i="5"/>
  <c r="B67" i="5"/>
  <c r="A67" i="5"/>
  <c r="C66" i="5"/>
  <c r="B66" i="5"/>
  <c r="A66" i="5"/>
  <c r="C65" i="5"/>
  <c r="B65" i="5"/>
  <c r="A65" i="5"/>
  <c r="C64" i="5"/>
  <c r="B64" i="5"/>
  <c r="A64" i="5"/>
  <c r="C63" i="5"/>
  <c r="B63" i="5"/>
  <c r="A63" i="5"/>
  <c r="C62" i="5"/>
  <c r="B62" i="5"/>
  <c r="A62" i="5"/>
  <c r="C61" i="5"/>
  <c r="B61" i="5"/>
  <c r="A61" i="5"/>
  <c r="C60" i="5"/>
  <c r="B60" i="5"/>
  <c r="A60" i="5"/>
  <c r="C59" i="5"/>
  <c r="B59" i="5"/>
  <c r="A59" i="5"/>
  <c r="C58" i="5"/>
  <c r="B58" i="5"/>
  <c r="A58" i="5"/>
  <c r="C57" i="5"/>
  <c r="B57" i="5"/>
  <c r="A57" i="5"/>
  <c r="C56" i="5"/>
  <c r="B56" i="5"/>
  <c r="A56" i="5"/>
  <c r="C55" i="5"/>
  <c r="B55" i="5"/>
  <c r="A55" i="5"/>
  <c r="C54" i="5"/>
  <c r="B54" i="5"/>
  <c r="A54" i="5"/>
  <c r="C53" i="5"/>
  <c r="B53" i="5"/>
  <c r="A53" i="5"/>
  <c r="C52" i="5"/>
  <c r="B52" i="5"/>
  <c r="A52" i="5"/>
  <c r="C51" i="5"/>
  <c r="B51" i="5"/>
  <c r="A51" i="5"/>
  <c r="C50" i="5"/>
  <c r="B50" i="5"/>
  <c r="A50" i="5"/>
  <c r="C49" i="5"/>
  <c r="B49" i="5"/>
  <c r="A49" i="5"/>
  <c r="C48" i="5"/>
  <c r="B48" i="5"/>
  <c r="A48" i="5"/>
  <c r="C47" i="5"/>
  <c r="B47" i="5"/>
  <c r="A47" i="5"/>
  <c r="C46" i="5"/>
  <c r="B46" i="5"/>
  <c r="A46" i="5"/>
  <c r="C45" i="5"/>
  <c r="B45" i="5"/>
  <c r="A45" i="5"/>
  <c r="C44" i="5"/>
  <c r="B44" i="5"/>
  <c r="A44" i="5"/>
  <c r="C43" i="5"/>
  <c r="B43" i="5"/>
  <c r="A43" i="5"/>
  <c r="C42" i="5"/>
  <c r="B42" i="5"/>
  <c r="A42" i="5"/>
  <c r="C41" i="5"/>
  <c r="B41" i="5"/>
  <c r="A41" i="5"/>
  <c r="C40" i="5"/>
  <c r="B40" i="5"/>
  <c r="A40" i="5"/>
  <c r="C39" i="5"/>
  <c r="B39" i="5"/>
  <c r="A39" i="5"/>
  <c r="C38" i="5"/>
  <c r="B38" i="5"/>
  <c r="A38" i="5"/>
  <c r="C37" i="5"/>
  <c r="B37" i="5"/>
  <c r="A37" i="5"/>
  <c r="C36" i="5"/>
  <c r="B36" i="5"/>
  <c r="A36" i="5"/>
  <c r="C35" i="5"/>
  <c r="B35" i="5"/>
  <c r="A35" i="5"/>
  <c r="C34" i="5"/>
  <c r="B34" i="5"/>
  <c r="A34" i="5"/>
  <c r="C33" i="5"/>
  <c r="B33" i="5"/>
  <c r="A33" i="5"/>
  <c r="C32" i="5"/>
  <c r="B32" i="5"/>
  <c r="A32" i="5"/>
  <c r="C31" i="5"/>
  <c r="B31" i="5"/>
  <c r="A31" i="5"/>
  <c r="C30" i="5"/>
  <c r="B30" i="5"/>
  <c r="A30" i="5"/>
  <c r="C29" i="5"/>
  <c r="B29" i="5"/>
  <c r="A29" i="5"/>
  <c r="C28" i="5"/>
  <c r="B28" i="5"/>
  <c r="A28" i="5"/>
  <c r="C27" i="5"/>
  <c r="B27" i="5"/>
  <c r="A27" i="5"/>
  <c r="C26" i="5"/>
  <c r="B26" i="5"/>
  <c r="A26" i="5"/>
  <c r="C25" i="5"/>
  <c r="B25" i="5"/>
  <c r="A25" i="5"/>
  <c r="C24" i="5"/>
  <c r="B24" i="5"/>
  <c r="A24" i="5"/>
  <c r="C23" i="5"/>
  <c r="B23" i="5"/>
  <c r="A23" i="5"/>
  <c r="C22" i="5"/>
  <c r="B22" i="5"/>
  <c r="A22" i="5"/>
  <c r="C21" i="5"/>
  <c r="B21" i="5"/>
  <c r="A21" i="5"/>
  <c r="C20" i="5"/>
  <c r="B20" i="5"/>
  <c r="A20" i="5"/>
  <c r="N19" i="5"/>
  <c r="M19" i="5"/>
  <c r="C19" i="5"/>
  <c r="B19" i="5"/>
  <c r="A19" i="5"/>
  <c r="N18" i="5"/>
  <c r="M18" i="5"/>
  <c r="C18" i="5"/>
  <c r="B18" i="5"/>
  <c r="A18" i="5"/>
  <c r="N17" i="5"/>
  <c r="M17" i="5"/>
  <c r="C17" i="5"/>
  <c r="B17" i="5"/>
  <c r="A17" i="5"/>
  <c r="N16" i="5"/>
  <c r="M16" i="5"/>
  <c r="C16" i="5"/>
  <c r="B16" i="5"/>
  <c r="A16" i="5"/>
  <c r="N15" i="5"/>
  <c r="M15" i="5"/>
  <c r="C15" i="5"/>
  <c r="B15" i="5"/>
  <c r="A15" i="5"/>
  <c r="N14" i="5"/>
  <c r="M14" i="5"/>
  <c r="C14" i="5"/>
  <c r="B14" i="5"/>
  <c r="A14" i="5"/>
  <c r="N13" i="5"/>
  <c r="M13" i="5"/>
  <c r="C13" i="5"/>
  <c r="B13" i="5"/>
  <c r="A13" i="5"/>
  <c r="N12" i="5"/>
  <c r="M12" i="5"/>
  <c r="C12" i="5"/>
  <c r="B12" i="5"/>
  <c r="A12" i="5"/>
  <c r="N11" i="5"/>
  <c r="M11" i="5"/>
  <c r="C11" i="5"/>
  <c r="B11" i="5"/>
  <c r="A11" i="5"/>
  <c r="N10" i="5"/>
  <c r="M10" i="5"/>
  <c r="C10" i="5"/>
  <c r="B10" i="5"/>
  <c r="A10" i="5"/>
  <c r="N9" i="5"/>
  <c r="M9" i="5"/>
  <c r="C9" i="5"/>
  <c r="B9" i="5"/>
  <c r="A9" i="5"/>
  <c r="N8" i="5"/>
  <c r="M8" i="5"/>
  <c r="C8" i="5"/>
  <c r="B8" i="5"/>
  <c r="A8" i="5"/>
  <c r="N7" i="5"/>
  <c r="M7" i="5"/>
  <c r="C7" i="5"/>
  <c r="B7" i="5"/>
  <c r="A7" i="5"/>
  <c r="N6" i="5"/>
  <c r="M6" i="5"/>
  <c r="C6" i="5"/>
  <c r="B6" i="5"/>
  <c r="A6" i="5"/>
  <c r="N5" i="5"/>
  <c r="M5" i="5"/>
  <c r="C5" i="5"/>
  <c r="B5" i="5"/>
  <c r="A5" i="5"/>
  <c r="N4" i="5"/>
  <c r="M4" i="5"/>
  <c r="C4" i="5"/>
  <c r="B4" i="5"/>
  <c r="A4" i="5"/>
  <c r="N3" i="5"/>
  <c r="C3" i="5"/>
  <c r="B3" i="5"/>
  <c r="A3" i="5"/>
  <c r="N1" i="5"/>
  <c r="M1" i="5"/>
  <c r="L1" i="5"/>
  <c r="K1" i="5"/>
  <c r="J1" i="5"/>
  <c r="I1" i="5"/>
  <c r="H1" i="5"/>
  <c r="G1" i="5"/>
  <c r="F1" i="5"/>
  <c r="E1" i="5"/>
  <c r="D1" i="5"/>
  <c r="C1" i="5"/>
  <c r="B1" i="5"/>
  <c r="A1" i="5"/>
  <c r="O9" i="2"/>
  <c r="O14" i="2"/>
  <c r="O21" i="2"/>
  <c r="O18" i="2"/>
  <c r="O17" i="2"/>
  <c r="O7" i="2"/>
  <c r="O12" i="2"/>
  <c r="O16" i="2"/>
  <c r="O22" i="2"/>
  <c r="O5" i="2"/>
  <c r="O13" i="2"/>
  <c r="O20" i="2"/>
  <c r="O10" i="2"/>
  <c r="O15" i="2"/>
  <c r="O6" i="2"/>
  <c r="O19" i="2"/>
  <c r="O11" i="2"/>
  <c r="O23" i="2"/>
  <c r="O8" i="2"/>
  <c r="F11" i="9"/>
  <c r="F10" i="9"/>
  <c r="F12" i="9"/>
  <c r="F8" i="9"/>
  <c r="F5" i="9"/>
  <c r="F9" i="9"/>
  <c r="O5" i="8" l="1"/>
  <c r="O6" i="8"/>
  <c r="O4" i="8"/>
  <c r="E13" i="9"/>
  <c r="O3" i="8"/>
  <c r="O7" i="8"/>
  <c r="F13" i="9"/>
</calcChain>
</file>

<file path=xl/sharedStrings.xml><?xml version="1.0" encoding="utf-8"?>
<sst xmlns="http://schemas.openxmlformats.org/spreadsheetml/2006/main" count="7750" uniqueCount="4913">
  <si>
    <t>Year</t>
  </si>
  <si>
    <t>Ed nom</t>
  </si>
  <si>
    <t>Gov nom</t>
  </si>
  <si>
    <t>Ind nom</t>
  </si>
  <si>
    <t>Other nom</t>
  </si>
  <si>
    <t>Total nom</t>
  </si>
  <si>
    <t>Ed elev</t>
  </si>
  <si>
    <t>Gov elev</t>
  </si>
  <si>
    <t>Ind elev</t>
  </si>
  <si>
    <t>Other elev</t>
  </si>
  <si>
    <t>Total elev</t>
  </si>
  <si>
    <t>Voting Membership</t>
  </si>
  <si>
    <t>Row Labels</t>
  </si>
  <si>
    <t>(blank)</t>
  </si>
  <si>
    <t>Grand Total</t>
  </si>
  <si>
    <t>Column Labels</t>
  </si>
  <si>
    <t>Sum of Voting Membership</t>
  </si>
  <si>
    <t>Region #</t>
  </si>
  <si>
    <t>Region name</t>
  </si>
  <si>
    <t>US Central</t>
  </si>
  <si>
    <t>US Northeast</t>
  </si>
  <si>
    <t>US East</t>
  </si>
  <si>
    <t>US Southeast</t>
  </si>
  <si>
    <t>US Southwest</t>
  </si>
  <si>
    <t>US West</t>
  </si>
  <si>
    <t>Canada</t>
  </si>
  <si>
    <t>Europe, Middle East, Africa</t>
  </si>
  <si>
    <t>Latin  America</t>
  </si>
  <si>
    <t>Asia and Pacific</t>
  </si>
  <si>
    <t>US %</t>
  </si>
  <si>
    <t>Sum of Total elev</t>
  </si>
  <si>
    <t>Sum of Ed elev</t>
  </si>
  <si>
    <t>Sum of Gov elev</t>
  </si>
  <si>
    <t>Sum of Ind elev</t>
  </si>
  <si>
    <t>Sum of Other elev</t>
  </si>
  <si>
    <t>Puerto Rico</t>
  </si>
  <si>
    <t>Pop 2016</t>
  </si>
  <si>
    <t>State</t>
  </si>
  <si>
    <t>Region</t>
  </si>
  <si>
    <t>Pop 2010</t>
  </si>
  <si>
    <t>Avg 1999-2016</t>
  </si>
  <si>
    <t>Pop Avg</t>
  </si>
  <si>
    <t>% diff</t>
  </si>
  <si>
    <t>Average of Voting Membership</t>
  </si>
  <si>
    <t>Region main states</t>
  </si>
  <si>
    <t>NY,NJ,MA</t>
  </si>
  <si>
    <t>PA,OH</t>
  </si>
  <si>
    <t>FL,GA,VA</t>
  </si>
  <si>
    <t>MI,IL,MN</t>
  </si>
  <si>
    <t>TX,CO</t>
  </si>
  <si>
    <t>CA,OR,WA,AZ</t>
  </si>
  <si>
    <t>ON,BC</t>
  </si>
  <si>
    <t>Avg Population</t>
  </si>
  <si>
    <t>Fellow/Mpop</t>
  </si>
  <si>
    <t>Fellow/Kmembers</t>
  </si>
  <si>
    <t>Total</t>
  </si>
  <si>
    <t>Government</t>
  </si>
  <si>
    <t>Education</t>
  </si>
  <si>
    <t>Industry</t>
  </si>
  <si>
    <t>Other</t>
  </si>
  <si>
    <t>Europe, Mideast, Africa</t>
  </si>
  <si>
    <t>Latin America</t>
  </si>
  <si>
    <t>MX,CL,AR</t>
  </si>
  <si>
    <t>CH,JP,AU</t>
  </si>
  <si>
    <t>sum</t>
  </si>
  <si>
    <t>UK,DE,FR,NL,IS</t>
  </si>
  <si>
    <t>Fellows 2016</t>
  </si>
  <si>
    <t>Age Group</t>
  </si>
  <si>
    <t>85+</t>
  </si>
  <si>
    <t>Not Given</t>
  </si>
  <si>
    <t>avg age</t>
  </si>
  <si>
    <t>age*#</t>
  </si>
  <si>
    <t>cum</t>
  </si>
  <si>
    <t>cum %</t>
  </si>
  <si>
    <t>31 -39</t>
  </si>
  <si>
    <t>40 -44</t>
  </si>
  <si>
    <t>45 -49</t>
  </si>
  <si>
    <t>50 -54</t>
  </si>
  <si>
    <t>55 -59</t>
  </si>
  <si>
    <t>60 -64</t>
  </si>
  <si>
    <t>65 -69</t>
  </si>
  <si>
    <t>70 -76</t>
  </si>
  <si>
    <t>77 -85</t>
  </si>
  <si>
    <t>Ages</t>
  </si>
  <si>
    <t># Fellows</t>
  </si>
  <si>
    <t>CA</t>
  </si>
  <si>
    <t>China</t>
  </si>
  <si>
    <t>NY</t>
  </si>
  <si>
    <t>Japan</t>
  </si>
  <si>
    <t>TX</t>
  </si>
  <si>
    <t>MA</t>
  </si>
  <si>
    <t>UK</t>
  </si>
  <si>
    <t>PA</t>
  </si>
  <si>
    <t>Italy</t>
  </si>
  <si>
    <t>NJ</t>
  </si>
  <si>
    <t>Australia</t>
  </si>
  <si>
    <t>VA</t>
  </si>
  <si>
    <t>Taiwan</t>
  </si>
  <si>
    <t>NC</t>
  </si>
  <si>
    <t>Germany</t>
  </si>
  <si>
    <t>MI</t>
  </si>
  <si>
    <t>France</t>
  </si>
  <si>
    <t>IL</t>
  </si>
  <si>
    <t>India</t>
  </si>
  <si>
    <t>GA</t>
  </si>
  <si>
    <t>Switzerland</t>
  </si>
  <si>
    <t>WA</t>
  </si>
  <si>
    <t>South Korea</t>
  </si>
  <si>
    <t>MD</t>
  </si>
  <si>
    <t>Spain</t>
  </si>
  <si>
    <t>FL</t>
  </si>
  <si>
    <t>Hong Kong</t>
  </si>
  <si>
    <t>AZ</t>
  </si>
  <si>
    <t>Singapore</t>
  </si>
  <si>
    <t>CO</t>
  </si>
  <si>
    <t>Belgium</t>
  </si>
  <si>
    <t>OH</t>
  </si>
  <si>
    <t>Sweden</t>
  </si>
  <si>
    <t>IN</t>
  </si>
  <si>
    <t>Netherlands</t>
  </si>
  <si>
    <t>NM</t>
  </si>
  <si>
    <t>Israel</t>
  </si>
  <si>
    <t>TN</t>
  </si>
  <si>
    <t>Austria</t>
  </si>
  <si>
    <t>OR</t>
  </si>
  <si>
    <t>MN</t>
  </si>
  <si>
    <t>Brazil</t>
  </si>
  <si>
    <t>MO</t>
  </si>
  <si>
    <t>Portugal</t>
  </si>
  <si>
    <t>UT</t>
  </si>
  <si>
    <t>Greece</t>
  </si>
  <si>
    <t>IA</t>
  </si>
  <si>
    <t>Poland</t>
  </si>
  <si>
    <t>DC</t>
  </si>
  <si>
    <t>Ireland</t>
  </si>
  <si>
    <t>WI</t>
  </si>
  <si>
    <t>Denmark</t>
  </si>
  <si>
    <t>CT</t>
  </si>
  <si>
    <t>Turkey</t>
  </si>
  <si>
    <t>NH</t>
  </si>
  <si>
    <t>Mexico</t>
  </si>
  <si>
    <t>AL</t>
  </si>
  <si>
    <t>South Africa</t>
  </si>
  <si>
    <t>KS</t>
  </si>
  <si>
    <t>Finland</t>
  </si>
  <si>
    <t>ID</t>
  </si>
  <si>
    <t>Norway</t>
  </si>
  <si>
    <t>HI</t>
  </si>
  <si>
    <t>New Zealand</t>
  </si>
  <si>
    <t>SC</t>
  </si>
  <si>
    <t>Lebanon</t>
  </si>
  <si>
    <t>KY</t>
  </si>
  <si>
    <t>Montenegro</t>
  </si>
  <si>
    <t>OK</t>
  </si>
  <si>
    <t>Qatar</t>
  </si>
  <si>
    <t>VT</t>
  </si>
  <si>
    <t>Macedonia</t>
  </si>
  <si>
    <t>NE</t>
  </si>
  <si>
    <t>Iran</t>
  </si>
  <si>
    <t>RI</t>
  </si>
  <si>
    <t>Uruguay</t>
  </si>
  <si>
    <t>MS</t>
  </si>
  <si>
    <t>Macao</t>
  </si>
  <si>
    <t>WY</t>
  </si>
  <si>
    <t>Romania</t>
  </si>
  <si>
    <t>DE</t>
  </si>
  <si>
    <t>Hungary</t>
  </si>
  <si>
    <t>ME</t>
  </si>
  <si>
    <t>Malaysia</t>
  </si>
  <si>
    <t>USA total</t>
  </si>
  <si>
    <t>Other total</t>
  </si>
  <si>
    <t>US States</t>
  </si>
  <si>
    <t>Countries</t>
  </si>
  <si>
    <t>Non-US Countries</t>
  </si>
  <si>
    <t>Fellow Elevations 2012-2016</t>
  </si>
  <si>
    <t>University of California</t>
  </si>
  <si>
    <t>IBM</t>
  </si>
  <si>
    <t>University of Texas</t>
  </si>
  <si>
    <t>Georgia Institute of Technology</t>
  </si>
  <si>
    <t>Intel</t>
  </si>
  <si>
    <t>MIT</t>
  </si>
  <si>
    <t>Hong Kong University</t>
  </si>
  <si>
    <t>Carnegie Mellon University</t>
  </si>
  <si>
    <t>Texas A&amp;M University</t>
  </si>
  <si>
    <t>Microsoft Research</t>
  </si>
  <si>
    <t>Tsinghua University</t>
  </si>
  <si>
    <t>Arizona State University</t>
  </si>
  <si>
    <t>Alcatel/Bell Labs</t>
  </si>
  <si>
    <t>National Chiao Tung University</t>
  </si>
  <si>
    <t>Stanford University</t>
  </si>
  <si>
    <t>North Carolina State University</t>
  </si>
  <si>
    <t>Self</t>
  </si>
  <si>
    <t>Purdue University</t>
  </si>
  <si>
    <t>NASA</t>
  </si>
  <si>
    <t>University of Southern California</t>
  </si>
  <si>
    <t>Seoul National University</t>
  </si>
  <si>
    <t>University of Michigan</t>
  </si>
  <si>
    <t>Iowa State University</t>
  </si>
  <si>
    <t>Boston University</t>
  </si>
  <si>
    <t>Broadcom</t>
  </si>
  <si>
    <t>University of Florida</t>
  </si>
  <si>
    <t>Imperial College</t>
  </si>
  <si>
    <t>University of Minnesota</t>
  </si>
  <si>
    <t>AT&amp;T</t>
  </si>
  <si>
    <t>Pennsylvania State University</t>
  </si>
  <si>
    <t>Southeast University</t>
  </si>
  <si>
    <t>University of Toronto</t>
  </si>
  <si>
    <t>University of Illinois, Urbana-Champaign</t>
  </si>
  <si>
    <t>University of New South Wales</t>
  </si>
  <si>
    <t>University of Washington</t>
  </si>
  <si>
    <t>Tokyo Institute of Technology</t>
  </si>
  <si>
    <t>National Taiwan University</t>
  </si>
  <si>
    <t>University of Notre Dame</t>
  </si>
  <si>
    <t>NTT</t>
  </si>
  <si>
    <t>Ohio State University</t>
  </si>
  <si>
    <t>City University of Hong Kong</t>
  </si>
  <si>
    <t>University of Virginia</t>
  </si>
  <si>
    <t>General Electric</t>
  </si>
  <si>
    <t>Hewlett-Packard</t>
  </si>
  <si>
    <t>University of Maryland</t>
  </si>
  <si>
    <t>National University of Singapore</t>
  </si>
  <si>
    <t>University of Waterloo</t>
  </si>
  <si>
    <t>Virginia Tech</t>
  </si>
  <si>
    <t>INRIA</t>
  </si>
  <si>
    <t>University of Pennsylvania</t>
  </si>
  <si>
    <t>EPFL</t>
  </si>
  <si>
    <t>University of New Mexico</t>
  </si>
  <si>
    <t>Nanyang Technological University</t>
  </si>
  <si>
    <t>RPI</t>
  </si>
  <si>
    <t>University of Utah</t>
  </si>
  <si>
    <t>Consultant</t>
  </si>
  <si>
    <t>Indian Institute of Science</t>
  </si>
  <si>
    <t>Siemens</t>
  </si>
  <si>
    <t>NIST</t>
  </si>
  <si>
    <t>Cornell University</t>
  </si>
  <si>
    <t>University of Padova</t>
  </si>
  <si>
    <t>Northwestern University</t>
  </si>
  <si>
    <t>University of North Carolina, Chapel Hill</t>
  </si>
  <si>
    <t>KAIST</t>
  </si>
  <si>
    <t>CSIRO</t>
  </si>
  <si>
    <t>Sandia National Laboratories</t>
  </si>
  <si>
    <t>Wayne State University</t>
  </si>
  <si>
    <t>ASSIA</t>
  </si>
  <si>
    <t>Technion</t>
  </si>
  <si>
    <t>Texas Instruments</t>
  </si>
  <si>
    <t>NYU Poly</t>
  </si>
  <si>
    <t>Queen Mary University of London</t>
  </si>
  <si>
    <t>KU Leuven</t>
  </si>
  <si>
    <t>Tohoku University</t>
  </si>
  <si>
    <t>University of Edinburgh</t>
  </si>
  <si>
    <t>University of Wisconsin-Madison</t>
  </si>
  <si>
    <t>Huawei</t>
  </si>
  <si>
    <t>Lockheed Martin</t>
  </si>
  <si>
    <t>Penn State University</t>
  </si>
  <si>
    <t>Rutgers University</t>
  </si>
  <si>
    <t>National Tsing Hua University</t>
  </si>
  <si>
    <t>University of Tokyo</t>
  </si>
  <si>
    <t>Zhejiang University</t>
  </si>
  <si>
    <t>Virginia Polytech</t>
  </si>
  <si>
    <t>ETH Zurich</t>
  </si>
  <si>
    <t>George Mason University</t>
  </si>
  <si>
    <t>University of Hong Kong</t>
  </si>
  <si>
    <t>Brigham Young University</t>
  </si>
  <si>
    <t>University of Electronic Science &amp; Technology of China</t>
  </si>
  <si>
    <t>Hitachi</t>
  </si>
  <si>
    <t>Naval Research Laboratory</t>
  </si>
  <si>
    <t>Karlsruhe Institute of Technology</t>
  </si>
  <si>
    <t>Missouri University of Science and Technology</t>
  </si>
  <si>
    <t>The Chinese University of Hong Kong</t>
  </si>
  <si>
    <t>Illinois Institute of Technology</t>
  </si>
  <si>
    <t>Analog Devices</t>
  </si>
  <si>
    <t>The University of Tokyo</t>
  </si>
  <si>
    <t>Hong Kong Polytechnic University</t>
  </si>
  <si>
    <t>Worcester Polytechnic Institute</t>
  </si>
  <si>
    <t>Google Inc</t>
  </si>
  <si>
    <t>University of Southampton</t>
  </si>
  <si>
    <t>University of Illinois, Chicago</t>
  </si>
  <si>
    <t>Delft University of Technology</t>
  </si>
  <si>
    <t>Monash University</t>
  </si>
  <si>
    <t>Osaka University</t>
  </si>
  <si>
    <t>University of Arizona</t>
  </si>
  <si>
    <t>TU Delft- Delft University of Technology</t>
  </si>
  <si>
    <t>Waseda University</t>
  </si>
  <si>
    <t>George Washington University</t>
  </si>
  <si>
    <t>Politecnico di Torino</t>
  </si>
  <si>
    <t>University of Calgary</t>
  </si>
  <si>
    <t>Quanta Technology</t>
  </si>
  <si>
    <t>University of Pavia</t>
  </si>
  <si>
    <t>Aalborg University</t>
  </si>
  <si>
    <t>Vanderbilt University</t>
  </si>
  <si>
    <t>US Army Research Office</t>
  </si>
  <si>
    <t>Queen's University</t>
  </si>
  <si>
    <t>Qualcomm</t>
  </si>
  <si>
    <t>Chinese Academy of Sciences</t>
  </si>
  <si>
    <t>Rice University</t>
  </si>
  <si>
    <t>Lehigh University</t>
  </si>
  <si>
    <t>Toshiba</t>
  </si>
  <si>
    <t>Warsaw University of Technology</t>
  </si>
  <si>
    <t>Colorado State University</t>
  </si>
  <si>
    <t>IMEC</t>
  </si>
  <si>
    <t>National Technical University of Athens</t>
  </si>
  <si>
    <t>Yokohama National University</t>
  </si>
  <si>
    <t>Alstom Grid</t>
  </si>
  <si>
    <t>Universitat Politecnica de Catalunya</t>
  </si>
  <si>
    <t>University of Hawaii, Manoa</t>
  </si>
  <si>
    <t>University of Michigan-Dearborn</t>
  </si>
  <si>
    <t>University of Colorado, Boulder</t>
  </si>
  <si>
    <t>University of Saskatchewan</t>
  </si>
  <si>
    <t>Ecole Polytechnique Federale de Lausanne</t>
  </si>
  <si>
    <t>Bilkent University</t>
  </si>
  <si>
    <t>Clemson University</t>
  </si>
  <si>
    <t>Johns Hopkins University</t>
  </si>
  <si>
    <t>The University of Melbourne</t>
  </si>
  <si>
    <t>Harvard University</t>
  </si>
  <si>
    <t>University of Western Sydney</t>
  </si>
  <si>
    <t>Loughborough University</t>
  </si>
  <si>
    <t>Telecom ParisTech</t>
  </si>
  <si>
    <t>Royal Institute of Technology</t>
  </si>
  <si>
    <t>Yale University</t>
  </si>
  <si>
    <t>BAE Systems</t>
  </si>
  <si>
    <t>University of Ottawa</t>
  </si>
  <si>
    <t>University of Trento</t>
  </si>
  <si>
    <t>Michigan State University</t>
  </si>
  <si>
    <t>Universidad Carlos III de Madrid</t>
  </si>
  <si>
    <t>National Chung Hsing University</t>
  </si>
  <si>
    <t>Politecnico di Milano</t>
  </si>
  <si>
    <t>University of Seville</t>
  </si>
  <si>
    <t>ISO New England</t>
  </si>
  <si>
    <t>Nagoya Institute of Technology</t>
  </si>
  <si>
    <t>Missouri University of ScienceandTechnology</t>
  </si>
  <si>
    <t>Vienna University of Technology</t>
  </si>
  <si>
    <t>National Science Foundation</t>
  </si>
  <si>
    <t>University of Missouri</t>
  </si>
  <si>
    <t>Indian Institute of Technology Madras</t>
  </si>
  <si>
    <t>Sapienza University of Rome</t>
  </si>
  <si>
    <t>California Institute of Technology</t>
  </si>
  <si>
    <t>Nagaoka University of Technology</t>
  </si>
  <si>
    <t>University of North Carolina, Charlotte</t>
  </si>
  <si>
    <t>Los Alamos National Laboratory</t>
  </si>
  <si>
    <t>University of Melbourne</t>
  </si>
  <si>
    <t>Duke University</t>
  </si>
  <si>
    <t>Metron</t>
  </si>
  <si>
    <t>University of Bristol</t>
  </si>
  <si>
    <t>Eindhoven University of Technology</t>
  </si>
  <si>
    <t>Electric Power Research Institute (EPRI)</t>
  </si>
  <si>
    <t>L-3 Communications</t>
  </si>
  <si>
    <t>Carleton University</t>
  </si>
  <si>
    <t>Universite Catholique de Louvain</t>
  </si>
  <si>
    <t>Ecole Polytechnique de Montreal</t>
  </si>
  <si>
    <t>Korea University</t>
  </si>
  <si>
    <t>Technische Universitaet Muenchen</t>
  </si>
  <si>
    <t>KTH Royal Institute of Technology</t>
  </si>
  <si>
    <t>Indian Institute of Technology Delhi</t>
  </si>
  <si>
    <t>University of Erlangen-Nuremberg</t>
  </si>
  <si>
    <t>Florida State University</t>
  </si>
  <si>
    <t>Colorado School of Mines</t>
  </si>
  <si>
    <t>Freescale Semiconductor</t>
  </si>
  <si>
    <t>University of Sheffield</t>
  </si>
  <si>
    <t>Washington State University</t>
  </si>
  <si>
    <t>Indian Statistical Institute</t>
  </si>
  <si>
    <t>University of Colorado</t>
  </si>
  <si>
    <t>University of Fukui</t>
  </si>
  <si>
    <t>Air Force Research Laboratory</t>
  </si>
  <si>
    <t>Boise State University</t>
  </si>
  <si>
    <t>Princeton University</t>
  </si>
  <si>
    <t>Brookhaven National Laboratory</t>
  </si>
  <si>
    <t>NVIDIA</t>
  </si>
  <si>
    <t>University of Illinois</t>
  </si>
  <si>
    <t>University of Memphis</t>
  </si>
  <si>
    <t>Aristotle University of Thessaloniki</t>
  </si>
  <si>
    <t>State University of New York, Buffalo</t>
  </si>
  <si>
    <t>Columbia University</t>
  </si>
  <si>
    <t>University of Western Australia</t>
  </si>
  <si>
    <t>S&amp;C Electric Company</t>
  </si>
  <si>
    <t>University of Kansas</t>
  </si>
  <si>
    <t>University of Manchester</t>
  </si>
  <si>
    <t>Oregon State University</t>
  </si>
  <si>
    <t>University of Essex</t>
  </si>
  <si>
    <t>Kyoto University</t>
  </si>
  <si>
    <t>University of Rochester</t>
  </si>
  <si>
    <t>Oakland University</t>
  </si>
  <si>
    <t>Xidian University</t>
  </si>
  <si>
    <t>National Cheng Kung University</t>
  </si>
  <si>
    <t>University of Pisa, Italy</t>
  </si>
  <si>
    <t>University of South Florida</t>
  </si>
  <si>
    <t>University of Pittsburgh</t>
  </si>
  <si>
    <t>University of Alberta</t>
  </si>
  <si>
    <t>Pohang University of ScienceandTechnology</t>
  </si>
  <si>
    <t>Cisco Systems</t>
  </si>
  <si>
    <t>Shanghai Jiao Tong University</t>
  </si>
  <si>
    <t>University of Naples Federico II</t>
  </si>
  <si>
    <t>University of Udine</t>
  </si>
  <si>
    <t>European Space Agency (ESA)</t>
  </si>
  <si>
    <t>National Research Council Canada</t>
  </si>
  <si>
    <t>Cambridge University</t>
  </si>
  <si>
    <t>Argonne National Laboratory</t>
  </si>
  <si>
    <t>University of Pisa</t>
  </si>
  <si>
    <t>Institute for Infocomm Research</t>
  </si>
  <si>
    <t>Poznan University of Technology</t>
  </si>
  <si>
    <t>Cree Inc.</t>
  </si>
  <si>
    <t>Michigan Technological University</t>
  </si>
  <si>
    <t xml:space="preserve">Northrop Grumman </t>
  </si>
  <si>
    <t>Kansas State University</t>
  </si>
  <si>
    <t>Applied Materials</t>
  </si>
  <si>
    <t>German Aerospace Center (DLR)</t>
  </si>
  <si>
    <t>University of Oklahoma</t>
  </si>
  <si>
    <t>US Army RDECOM-TARDEC</t>
  </si>
  <si>
    <t>Lancaster University</t>
  </si>
  <si>
    <t>National Institutes of Natural Science</t>
  </si>
  <si>
    <t>Dartmouth College</t>
  </si>
  <si>
    <t>University of Strathclyde</t>
  </si>
  <si>
    <t>Universit Catholique de Louvain (UCL)</t>
  </si>
  <si>
    <t>Mitsubishi Electric Research Labs</t>
  </si>
  <si>
    <t>Carl von Ossietzki University Oldenburg</t>
  </si>
  <si>
    <t>University of Salerno</t>
  </si>
  <si>
    <t>Swinburne University of Technology</t>
  </si>
  <si>
    <t>Koc University, Turkey</t>
  </si>
  <si>
    <t xml:space="preserve">Altera </t>
  </si>
  <si>
    <t>University of Campinas, Unicamp</t>
  </si>
  <si>
    <t>Chalmers University of Technology</t>
  </si>
  <si>
    <t>University of Pretoria</t>
  </si>
  <si>
    <t>California State University, Northridge</t>
  </si>
  <si>
    <t>DigitalPersona Inc</t>
  </si>
  <si>
    <t>Universite Libre de Bruxelles (ULB)</t>
  </si>
  <si>
    <t>Texas A&amp;M University, Qatar</t>
  </si>
  <si>
    <t>The Royal Institute of Technology (Sweden)</t>
  </si>
  <si>
    <t>Howard University</t>
  </si>
  <si>
    <t>Hittite Microwave Corp.</t>
  </si>
  <si>
    <t>Universit catholique de Louvain (UCL)</t>
  </si>
  <si>
    <t>University of Reading</t>
  </si>
  <si>
    <t>National Space Science Center</t>
  </si>
  <si>
    <t>University of North Carolina</t>
  </si>
  <si>
    <t>HYPRES Inc</t>
  </si>
  <si>
    <t>Fujitsu Laboratories LTD.</t>
  </si>
  <si>
    <t>ITT Exelis Advanced Information Systems</t>
  </si>
  <si>
    <t>Brown University</t>
  </si>
  <si>
    <t>University of Castilla La Mancha</t>
  </si>
  <si>
    <t>U.S. Air Force Research Laboratory</t>
  </si>
  <si>
    <t>University of Twente</t>
  </si>
  <si>
    <t>University College London</t>
  </si>
  <si>
    <t>INESC-Instituto de Engenharia de Sistemas e Computadores, Tecnologia e Ciência</t>
  </si>
  <si>
    <t>Mayo Clinic, Rochester MN</t>
  </si>
  <si>
    <t>IEMN, Institute of Electronic, Microelectronic and Nanotechnology</t>
  </si>
  <si>
    <t>Oak Ridge National Laboratory / UT-Battelle, LLC</t>
  </si>
  <si>
    <t xml:space="preserve">EnerNex </t>
  </si>
  <si>
    <t>Defence ScienceandTechnology Group</t>
  </si>
  <si>
    <t>Universidade Federal de Minas Gerais: UFMG</t>
  </si>
  <si>
    <t>Tufts University</t>
  </si>
  <si>
    <t>Royal Military College</t>
  </si>
  <si>
    <t>Hydro-Qubec Research Institute (IREQ)</t>
  </si>
  <si>
    <t>Ecole de Technologie Superieure</t>
  </si>
  <si>
    <t>Verizon</t>
  </si>
  <si>
    <t>Peking University</t>
  </si>
  <si>
    <t>Vee TIME Corp.</t>
  </si>
  <si>
    <t>University of Colorado, Colorado Springs</t>
  </si>
  <si>
    <t>Philips Research/Delft University of Technology</t>
  </si>
  <si>
    <t>Power Research Institute (SINTIFF)</t>
  </si>
  <si>
    <t>University of Cantabria</t>
  </si>
  <si>
    <t>Hydro One Networks Inc</t>
  </si>
  <si>
    <t>Institute of Applied Physics- National Research Council</t>
  </si>
  <si>
    <t>Jan Craninckx</t>
  </si>
  <si>
    <t>Electro Technology Consultants</t>
  </si>
  <si>
    <t>University of Delaware</t>
  </si>
  <si>
    <t>Technical University of Denmark</t>
  </si>
  <si>
    <t>U.S. Dept. of Food and Drug Administration</t>
  </si>
  <si>
    <t>Hypres</t>
  </si>
  <si>
    <t>Avogy</t>
  </si>
  <si>
    <t>ESPCI-PARISTECH</t>
  </si>
  <si>
    <t>ARM -The Architecture for the Digital World</t>
  </si>
  <si>
    <t>University of Miami</t>
  </si>
  <si>
    <t>U.S. Naval Research Laboratory</t>
  </si>
  <si>
    <t>University of Adelaide</t>
  </si>
  <si>
    <t>Tyndall National Institute</t>
  </si>
  <si>
    <t>Universit degli Studi di Milano</t>
  </si>
  <si>
    <t>Villanova University</t>
  </si>
  <si>
    <t>SanDisk Corp</t>
  </si>
  <si>
    <t>Australian National University</t>
  </si>
  <si>
    <t>USC/Information Sciences Institute</t>
  </si>
  <si>
    <t>CNRS-GIPSA-Lab</t>
  </si>
  <si>
    <t>Science Applications International Corp.</t>
  </si>
  <si>
    <t>University of Hawaii</t>
  </si>
  <si>
    <t>Carleton University and University of Ottawa</t>
  </si>
  <si>
    <t>Fraunhofer IZM</t>
  </si>
  <si>
    <t>University of Nebraska-Lincoln</t>
  </si>
  <si>
    <t>Jacobs Canada Inc</t>
  </si>
  <si>
    <t>Selete</t>
  </si>
  <si>
    <t>MEMC Electronic Materials</t>
  </si>
  <si>
    <t>University of Maryland- College Park</t>
  </si>
  <si>
    <t>Dynexsys Pty Ltd.</t>
  </si>
  <si>
    <t>Canada Center for Remote Sensing</t>
  </si>
  <si>
    <t>Benevue</t>
  </si>
  <si>
    <t>Zyvex Labs</t>
  </si>
  <si>
    <t>Santa Clara University</t>
  </si>
  <si>
    <t>Mortar Net Solutions</t>
  </si>
  <si>
    <t>Paul Scherrer Institute</t>
  </si>
  <si>
    <t>Yahoo! Inc</t>
  </si>
  <si>
    <t>Universita di Siena</t>
  </si>
  <si>
    <t>Ecole Suprieure d'electricite(SUPLEC)</t>
  </si>
  <si>
    <t>Xi'an Jiaototng, Liverpool University</t>
  </si>
  <si>
    <t>University of Cambridge</t>
  </si>
  <si>
    <t>Swissgrid ag</t>
  </si>
  <si>
    <t>University of Nottingham</t>
  </si>
  <si>
    <t>Hebein University</t>
  </si>
  <si>
    <t>The University of Hong Kong</t>
  </si>
  <si>
    <t>Nominum</t>
  </si>
  <si>
    <t>US Dept. of Energy</t>
  </si>
  <si>
    <t>University of Athens</t>
  </si>
  <si>
    <t>University Visvesvaraya College of Engineering, Bangalore</t>
  </si>
  <si>
    <t>Louisiana State University</t>
  </si>
  <si>
    <t>Indian Institute of Technology-Bombay</t>
  </si>
  <si>
    <t>University of Venice</t>
  </si>
  <si>
    <t>University of Sannio</t>
  </si>
  <si>
    <t>Indian Institute of Technology- Madras</t>
  </si>
  <si>
    <t>Teledyne Scientific and Imaging</t>
  </si>
  <si>
    <t>Simon Fraser University</t>
  </si>
  <si>
    <t>Hosei University</t>
  </si>
  <si>
    <t>Kalsi Green Power Systems, LLC</t>
  </si>
  <si>
    <t>European Space Agency, ESTEC</t>
  </si>
  <si>
    <t>Universita' di Modena e Reggio Emilia</t>
  </si>
  <si>
    <t>CREOL, University of Central Florida</t>
  </si>
  <si>
    <t>Harbin Institute of Technology</t>
  </si>
  <si>
    <t>The Hebrew University of Jerusalem</t>
  </si>
  <si>
    <t>Opt Tek Systems</t>
  </si>
  <si>
    <t>Defense Advanced Research Projects Agency (DARPA)</t>
  </si>
  <si>
    <t>Western University, Robarts Research Institute</t>
  </si>
  <si>
    <t>Georgia State University</t>
  </si>
  <si>
    <t>HGST, a subsidiary of Western Digital</t>
  </si>
  <si>
    <t>San Jose State University</t>
  </si>
  <si>
    <t>R. H. Baer Consultants</t>
  </si>
  <si>
    <t>Academy of Mathematics and Systems Science</t>
  </si>
  <si>
    <t>Georgia Tech</t>
  </si>
  <si>
    <t>RIKEN Brain Science Insitute</t>
  </si>
  <si>
    <t>MWH Global</t>
  </si>
  <si>
    <t>University of Extremadura</t>
  </si>
  <si>
    <t>University of Parma</t>
  </si>
  <si>
    <t>IIT- Indian Institute of Technology Bombay</t>
  </si>
  <si>
    <t>FiBest Limited</t>
  </si>
  <si>
    <t>Southwest Jiaotong University</t>
  </si>
  <si>
    <t>University of Arizona and CAS Institute of Automation</t>
  </si>
  <si>
    <t>University of Ferrara</t>
  </si>
  <si>
    <t>CSR Technology</t>
  </si>
  <si>
    <t>Andersen Power Electronic Solutions Ltd.</t>
  </si>
  <si>
    <t>Universit di Bologna</t>
  </si>
  <si>
    <t>North American Electric Reliability Corporation (NERC)</t>
  </si>
  <si>
    <t>Nagoya University</t>
  </si>
  <si>
    <t xml:space="preserve">Delta Products </t>
  </si>
  <si>
    <t>Institute of Defense Analyses</t>
  </si>
  <si>
    <t>Micron Japan, Ltd.- Tokyo Office</t>
  </si>
  <si>
    <t>Univesity of Bologna</t>
  </si>
  <si>
    <t>Xilinx Inc</t>
  </si>
  <si>
    <t>University of Tsukuba</t>
  </si>
  <si>
    <t>SRI International</t>
  </si>
  <si>
    <t>University "Politehnica" of Bucharest (UPB)</t>
  </si>
  <si>
    <t>University of Cagliari</t>
  </si>
  <si>
    <t>RF Micro Devices</t>
  </si>
  <si>
    <t>Old Dominion University</t>
  </si>
  <si>
    <t>SpaceandAirborne Systems Raytheon Company</t>
  </si>
  <si>
    <t>Florida Atlantic University</t>
  </si>
  <si>
    <t>University of Surrey</t>
  </si>
  <si>
    <t>New York Power Authority (NYPA)</t>
  </si>
  <si>
    <t>De Montfort University</t>
  </si>
  <si>
    <t>Curtin University, Australia</t>
  </si>
  <si>
    <t>Lund University</t>
  </si>
  <si>
    <t>University of Canterbury</t>
  </si>
  <si>
    <t>SOITEC</t>
  </si>
  <si>
    <t>University "Roma Tre"</t>
  </si>
  <si>
    <t>Auburn University</t>
  </si>
  <si>
    <t>Draper Laboratory</t>
  </si>
  <si>
    <t>IMEP-LAHC</t>
  </si>
  <si>
    <t>Federal University of Campina Grande/DEE</t>
  </si>
  <si>
    <t>National Center for Scientific Research</t>
  </si>
  <si>
    <t>Universit degli Studi dellInsubria</t>
  </si>
  <si>
    <t>United States Navy</t>
  </si>
  <si>
    <t>Rockwell Automation</t>
  </si>
  <si>
    <t>Beijing Institute of Technology</t>
  </si>
  <si>
    <t>National Institute of Information and Communications Technology</t>
  </si>
  <si>
    <t>University of Yamanashi</t>
  </si>
  <si>
    <t xml:space="preserve">Mentor Graphics </t>
  </si>
  <si>
    <t>University of Coimbra, Portugal</t>
  </si>
  <si>
    <t>Maxim Integrated Products</t>
  </si>
  <si>
    <t>Utility Wind Integration Group</t>
  </si>
  <si>
    <t>Lutron Electronics Co.</t>
  </si>
  <si>
    <t>Bar Ilan University</t>
  </si>
  <si>
    <t>Institut Pasteur</t>
  </si>
  <si>
    <t>Nat'l Inst. of InformationandCommunications Technology</t>
  </si>
  <si>
    <t>NJIT, New Jersey Institute of Technology</t>
  </si>
  <si>
    <t>Indian Institute of Technology- Kanpur</t>
  </si>
  <si>
    <t>ISIR, CNRS and University Pierre and Marie Curie</t>
  </si>
  <si>
    <t>Advanced Power Technologies, LLC</t>
  </si>
  <si>
    <t>Harlow Engineering Associates</t>
  </si>
  <si>
    <t>Tractebel Engineering</t>
  </si>
  <si>
    <t>Stellenbosch University</t>
  </si>
  <si>
    <t xml:space="preserve">Synergy Microwave </t>
  </si>
  <si>
    <t>National Instrument Technology Research Center</t>
  </si>
  <si>
    <t>University of Pune, India</t>
  </si>
  <si>
    <t>Universitat Rovira i Virgili</t>
  </si>
  <si>
    <t>Dartmouth</t>
  </si>
  <si>
    <t>HYPRES</t>
  </si>
  <si>
    <t>Nanjing University</t>
  </si>
  <si>
    <t>University of Central Florida</t>
  </si>
  <si>
    <t>AMD Research</t>
  </si>
  <si>
    <t>Universidad ORT Uruguay</t>
  </si>
  <si>
    <t>Bionic Ear Institute, University of Melbourne</t>
  </si>
  <si>
    <t>Hong Kong, ASTRI</t>
  </si>
  <si>
    <t>University of Leuven</t>
  </si>
  <si>
    <t>The Technion Israel Institute of Technology</t>
  </si>
  <si>
    <t xml:space="preserve">Niagara Transformer </t>
  </si>
  <si>
    <t>Interdigital Communications</t>
  </si>
  <si>
    <t>Stanford university</t>
  </si>
  <si>
    <t>Inst. Politecnico Nacional-Mexico</t>
  </si>
  <si>
    <t>French National Center for Scientific Research (CNRS)</t>
  </si>
  <si>
    <t>City University London</t>
  </si>
  <si>
    <t>Alabama Power Company</t>
  </si>
  <si>
    <t>University of Missouri, Columbia</t>
  </si>
  <si>
    <t>The Boeing Company</t>
  </si>
  <si>
    <t>Electrotek Concepts</t>
  </si>
  <si>
    <t>Queens University</t>
  </si>
  <si>
    <t>Thayer School of Engineering, Dartmouth</t>
  </si>
  <si>
    <t>Linkoping University</t>
  </si>
  <si>
    <t>CESI SpA</t>
  </si>
  <si>
    <t>JILA, NISTandUniversity of Colorado</t>
  </si>
  <si>
    <t>Decagon Devices</t>
  </si>
  <si>
    <t>The Mind Research Network</t>
  </si>
  <si>
    <t>Sichuan University</t>
  </si>
  <si>
    <t>Maughan Engineering Consultants</t>
  </si>
  <si>
    <t>New Jersey Institute of Technology-NJIT</t>
  </si>
  <si>
    <t>The University of Edinburgh</t>
  </si>
  <si>
    <t>Networks Business, Samsung Electronics</t>
  </si>
  <si>
    <t>Universit Laval</t>
  </si>
  <si>
    <t>Samsung, San Jose, CA</t>
  </si>
  <si>
    <t>University of Naples, Parthenope</t>
  </si>
  <si>
    <t>USAF Air Force Research Laboratory</t>
  </si>
  <si>
    <t>SenTech, LLC</t>
  </si>
  <si>
    <t>Pune University</t>
  </si>
  <si>
    <t>Universiti Tunku Abdul Rahma</t>
  </si>
  <si>
    <t>American University of Beirut</t>
  </si>
  <si>
    <t>Renesas Electronics Corp.</t>
  </si>
  <si>
    <t>Ss. Cyril and Methodius University</t>
  </si>
  <si>
    <t>Johannes Kepler-University Linz</t>
  </si>
  <si>
    <t>Texas Tech University</t>
  </si>
  <si>
    <t>CACI</t>
  </si>
  <si>
    <t>Ryukoku University</t>
  </si>
  <si>
    <t>University of Oxford</t>
  </si>
  <si>
    <t>it4power LLC</t>
  </si>
  <si>
    <t>Schweitzer Engineering Laboratories</t>
  </si>
  <si>
    <t>TSMC Europe B.V.</t>
  </si>
  <si>
    <t>Hong Kong Applied Science &amp;Technology Research Institute</t>
  </si>
  <si>
    <t>TECO-Westinghouse Motor Company</t>
  </si>
  <si>
    <t>General Motors Inc</t>
  </si>
  <si>
    <t>SunnybrookandWomen's College-Health Sciences Centre</t>
  </si>
  <si>
    <t>University of Groningen</t>
  </si>
  <si>
    <t>Chan Technologies Inc</t>
  </si>
  <si>
    <t>CERN</t>
  </si>
  <si>
    <t>Electric Power Research Institute</t>
  </si>
  <si>
    <t>University of South Alabama</t>
  </si>
  <si>
    <t>University of Glasgow</t>
  </si>
  <si>
    <t>National Reconnaissance Office</t>
  </si>
  <si>
    <t>Rockwell Automation Canada</t>
  </si>
  <si>
    <t>SK Hynix Inc</t>
  </si>
  <si>
    <t>Santa Fe Institute</t>
  </si>
  <si>
    <t>Johns Hopkins University Applied Physics Laboratory</t>
  </si>
  <si>
    <t>National Renewable Energy Laboratory</t>
  </si>
  <si>
    <t>Technische Universität Wien : TU Wien</t>
  </si>
  <si>
    <t>University College Dublin</t>
  </si>
  <si>
    <t>National Kaohsiung University of Applied Sciences</t>
  </si>
  <si>
    <t>Yuan Ze University</t>
  </si>
  <si>
    <t>EM SoftwareandSystems, S.A. Pty Ltd.</t>
  </si>
  <si>
    <t>Linkping University</t>
  </si>
  <si>
    <t>Entropic Communications</t>
  </si>
  <si>
    <t>Singapore Management University</t>
  </si>
  <si>
    <t>Uppsala University, Sweden</t>
  </si>
  <si>
    <t>Motor Design Ltd.</t>
  </si>
  <si>
    <t>Miami University</t>
  </si>
  <si>
    <t xml:space="preserve">North American Electric Reliability </t>
  </si>
  <si>
    <t>University of Aveiro</t>
  </si>
  <si>
    <t>Ethertronics Inc</t>
  </si>
  <si>
    <t>LIRMM (Labotatory of Informatics Robotics and Microelectronics of Montpellier)</t>
  </si>
  <si>
    <t>New Zealand Brain Research Institute</t>
  </si>
  <si>
    <t>Nat'l Sun Yat-Sen University</t>
  </si>
  <si>
    <t>Aalto University</t>
  </si>
  <si>
    <t>Ecole de Technologie Suprieure</t>
  </si>
  <si>
    <t>German Aerospace Center DLR</t>
  </si>
  <si>
    <t>Uppsala University</t>
  </si>
  <si>
    <t>Boeing Commercial Airplanes</t>
  </si>
  <si>
    <t>Grenoble Institute of Technology</t>
  </si>
  <si>
    <t>University of San Diego</t>
  </si>
  <si>
    <t>University of Wyoming</t>
  </si>
  <si>
    <t>Alibaba Group</t>
  </si>
  <si>
    <t xml:space="preserve">Global Research and Technology </t>
  </si>
  <si>
    <t>University of Louisville</t>
  </si>
  <si>
    <t>Hong Kong Applied Science and Technology Research Institute (ASTRI), Co., Ltd.</t>
  </si>
  <si>
    <t>Heriot-Watt University</t>
  </si>
  <si>
    <t>General Motors Global R&amp;D</t>
  </si>
  <si>
    <t>Erasmus MC</t>
  </si>
  <si>
    <t>Corning Incorporated</t>
  </si>
  <si>
    <t>Huazhong University of Science and Technology</t>
  </si>
  <si>
    <t>Swiss Federal Institute of Technology (ETH) Zurich and German Aerospace Center (DLR) e.V. MicrowavesandRadar Institute</t>
  </si>
  <si>
    <t>Athens Information Technology (AIT)</t>
  </si>
  <si>
    <t>Nokia Solutions and Networks</t>
  </si>
  <si>
    <t>Rochester Institute of Technology</t>
  </si>
  <si>
    <t>Defense Advanced Research Projects Agency</t>
  </si>
  <si>
    <t>Bologna University</t>
  </si>
  <si>
    <t>The University of York</t>
  </si>
  <si>
    <t>NYU Poly School of Eng.</t>
  </si>
  <si>
    <t>McMaster University</t>
  </si>
  <si>
    <t>First Solar</t>
  </si>
  <si>
    <t>University of Perugia</t>
  </si>
  <si>
    <t>Raytheon BBN Technologies</t>
  </si>
  <si>
    <t>University of Electro-Communications</t>
  </si>
  <si>
    <t>Graz University of Technology</t>
  </si>
  <si>
    <t>Schneider Electric Automation GmbH</t>
  </si>
  <si>
    <t>Tel Aviv University</t>
  </si>
  <si>
    <t>Texas Engineering Experiment Station</t>
  </si>
  <si>
    <t>Telecom ParisTech (ENST)</t>
  </si>
  <si>
    <t>Texas State University</t>
  </si>
  <si>
    <t>TrellisWare Technologies</t>
  </si>
  <si>
    <t>University of Freiburg</t>
  </si>
  <si>
    <t>Chang Gung University</t>
  </si>
  <si>
    <t>Tianjin University</t>
  </si>
  <si>
    <t>Heartland Robotics</t>
  </si>
  <si>
    <t>The University of Electro-Communications</t>
  </si>
  <si>
    <t>The University of Manchester</t>
  </si>
  <si>
    <t>University of Bremen</t>
  </si>
  <si>
    <t>Instituto Politecnico Nacional (IPN)</t>
  </si>
  <si>
    <t>Fujitsu Laboratories of America</t>
  </si>
  <si>
    <t>University of Oulu</t>
  </si>
  <si>
    <t>Institute of Information Science, Academia Sinica</t>
  </si>
  <si>
    <t>Riverside Research Inst / Biomed</t>
  </si>
  <si>
    <t>Centellax</t>
  </si>
  <si>
    <t>Pacrim Technology</t>
  </si>
  <si>
    <t>Ikanos Communications</t>
  </si>
  <si>
    <t>University of York</t>
  </si>
  <si>
    <t>PJM Interconnection, L.L.C.</t>
  </si>
  <si>
    <t>Lawrence Livermore National Laboratory</t>
  </si>
  <si>
    <t>Universidade de Aveiro</t>
  </si>
  <si>
    <t>Universit di Napoli Federico II</t>
  </si>
  <si>
    <t>Institute for Remote Sensing Applications Chinese Academy of Sciences</t>
  </si>
  <si>
    <t>Tennesse Valley Authority</t>
  </si>
  <si>
    <t>Arzak Corporation (consulting)</t>
  </si>
  <si>
    <t>Ecole Nationale Superieure des Mines de Saint Etienne</t>
  </si>
  <si>
    <t>Element CXI</t>
  </si>
  <si>
    <t>Centre National D'Etudes Spatiales (CNES)</t>
  </si>
  <si>
    <t>Austrian Academy of Sciences Wiener</t>
  </si>
  <si>
    <t xml:space="preserve">CFD Research </t>
  </si>
  <si>
    <t>Swiss Federal Institute of Technology</t>
  </si>
  <si>
    <t>University of Erlangen-Nuremberg, Germany</t>
  </si>
  <si>
    <t>Iris Power Engineering</t>
  </si>
  <si>
    <t>University of Kiel</t>
  </si>
  <si>
    <t>The University of Tennessee</t>
  </si>
  <si>
    <t>University of Bologna</t>
  </si>
  <si>
    <t>University of British Columbia</t>
  </si>
  <si>
    <t>Eurecom- Recyclage</t>
  </si>
  <si>
    <t>International Institute of Information Technology (IIIT) Hyderabad</t>
  </si>
  <si>
    <t>Mentor Graphics</t>
  </si>
  <si>
    <t>Universiy of Waterloo</t>
  </si>
  <si>
    <t xml:space="preserve">KDDI </t>
  </si>
  <si>
    <t>University of Catania</t>
  </si>
  <si>
    <t>Max-Planck-Institut fur CPfS</t>
  </si>
  <si>
    <t>ANSYS Incorporated</t>
  </si>
  <si>
    <t>University of Sydney</t>
  </si>
  <si>
    <t>Sharif University of Technology</t>
  </si>
  <si>
    <t>Concordia University</t>
  </si>
  <si>
    <t>Northeastern University China</t>
  </si>
  <si>
    <t xml:space="preserve">Ultra-Scan </t>
  </si>
  <si>
    <t>Nanyang Technical University</t>
  </si>
  <si>
    <t>University of Genova</t>
  </si>
  <si>
    <t>University of Southampton (UK)</t>
  </si>
  <si>
    <t>Royal Institute of Technology (KTH), Sweden</t>
  </si>
  <si>
    <t>University of Chicago, Radiology</t>
  </si>
  <si>
    <t>CNRSandEcole Normale Suprieure de Lyon</t>
  </si>
  <si>
    <t>University of Connecticut</t>
  </si>
  <si>
    <t>Institute of Automation of Chinese Academy of Sciences</t>
  </si>
  <si>
    <t>Mark KrollandAssociates</t>
  </si>
  <si>
    <t>University of Brescia</t>
  </si>
  <si>
    <t>GLOBALFOUNDRIES</t>
  </si>
  <si>
    <t>Shenzhen University</t>
  </si>
  <si>
    <t>Eutelsat SA</t>
  </si>
  <si>
    <t>University of Montenegro</t>
  </si>
  <si>
    <t>Nanjing University of AeronauticsandAstronautics</t>
  </si>
  <si>
    <t>Case Western Reserve University</t>
  </si>
  <si>
    <t>Defence Science and Technology Organisation</t>
  </si>
  <si>
    <t>Grid Consulting, LLC</t>
  </si>
  <si>
    <t>University of Campinas</t>
  </si>
  <si>
    <t>University of Perugia, Italy</t>
  </si>
  <si>
    <t>Hungarian Academy of Science</t>
  </si>
  <si>
    <t>University of Stuttgart</t>
  </si>
  <si>
    <t>Exelis Geospatial Systems</t>
  </si>
  <si>
    <t>Taipei Tech</t>
  </si>
  <si>
    <t>The University of North Carolina, Chapel Hill</t>
  </si>
  <si>
    <t>James Cook University</t>
  </si>
  <si>
    <t xml:space="preserve">PECO Energy Company/Exelon </t>
  </si>
  <si>
    <t>Comcast Cable</t>
  </si>
  <si>
    <t>University of Applied Sciences Western Switzerland</t>
  </si>
  <si>
    <t>Telefonica</t>
  </si>
  <si>
    <t>Drexel University</t>
  </si>
  <si>
    <t>Macquarie University</t>
  </si>
  <si>
    <t>Appalachian State University</t>
  </si>
  <si>
    <t>AMEC NSS Ltd.</t>
  </si>
  <si>
    <t>State University of New York</t>
  </si>
  <si>
    <t>Technische Universitt Darmstadt</t>
  </si>
  <si>
    <t>Nara Institute of Science and Technology</t>
  </si>
  <si>
    <t>Natural Selection</t>
  </si>
  <si>
    <t>Massachusetts General Hospital/Harvard Medical School</t>
  </si>
  <si>
    <t>Sophia University</t>
  </si>
  <si>
    <t>Fraunhofer Institute for Telecommunications</t>
  </si>
  <si>
    <t>TUM, Technische Universität München</t>
  </si>
  <si>
    <t>Washington University in St. Louis</t>
  </si>
  <si>
    <t>TSMC Inc</t>
  </si>
  <si>
    <t>Northrop Grumman Electronic Systems</t>
  </si>
  <si>
    <t>University Erlangen-Nuremberg, Germany</t>
  </si>
  <si>
    <t>Halla Mechatronics</t>
  </si>
  <si>
    <t>Florida International University</t>
  </si>
  <si>
    <t>Prairie View A&amp;M University</t>
  </si>
  <si>
    <t>Samsung Research America</t>
  </si>
  <si>
    <t>JDS Uniphase Corp.</t>
  </si>
  <si>
    <t>Singapore University of TechnologyandDesign</t>
  </si>
  <si>
    <t>Chinese University of Hong Kong</t>
  </si>
  <si>
    <t>J. A. JodiceandAssociates</t>
  </si>
  <si>
    <t>Universitat Pompeu Fabra</t>
  </si>
  <si>
    <t>European Organization for Nuclear Research (CERN)</t>
  </si>
  <si>
    <t>RWTH Aachen University</t>
  </si>
  <si>
    <t>Institute of Computing Technology</t>
  </si>
  <si>
    <t>Agilent Technologies</t>
  </si>
  <si>
    <t>Kyushu Institute of Technology</t>
  </si>
  <si>
    <t>Yonsei University</t>
  </si>
  <si>
    <t>Honeywell</t>
  </si>
  <si>
    <t>wiSpry</t>
  </si>
  <si>
    <t>AFRL-Information Directorate</t>
  </si>
  <si>
    <t>Advanced Micro Devices</t>
  </si>
  <si>
    <t>University of Maryland, College Park</t>
  </si>
  <si>
    <t>University of Idaho</t>
  </si>
  <si>
    <t>Binghamton University- SUNY</t>
  </si>
  <si>
    <t>Nanyang Technological University, Singapore</t>
  </si>
  <si>
    <t>Royal Melbourne Institute of Technology University</t>
  </si>
  <si>
    <t>Richard Tell Associates</t>
  </si>
  <si>
    <t>Oracle Labs</t>
  </si>
  <si>
    <t>Rutgers UniversityandMicrosoft Research</t>
  </si>
  <si>
    <t>Integrity Applications Inc</t>
  </si>
  <si>
    <t>University of Roma 'Tor Vergata'</t>
  </si>
  <si>
    <t>University Paris-Est</t>
  </si>
  <si>
    <t>University of Massachusetts</t>
  </si>
  <si>
    <t>Cadence Design Systems</t>
  </si>
  <si>
    <t>University of Tennessee</t>
  </si>
  <si>
    <t>HGST a Western Digital Company</t>
  </si>
  <si>
    <t>U. S. Department of Agriculture (USDA)</t>
  </si>
  <si>
    <t>State University of New York, Binghamton</t>
  </si>
  <si>
    <t>Koc University</t>
  </si>
  <si>
    <t>Technical University Munich</t>
  </si>
  <si>
    <t xml:space="preserve">LeCroy </t>
  </si>
  <si>
    <t>Pensylvania State University</t>
  </si>
  <si>
    <t>Norwegian University of ScienceandTechnology</t>
  </si>
  <si>
    <t>Technische Universitaet Berlin</t>
  </si>
  <si>
    <t>Wavestream Corp.</t>
  </si>
  <si>
    <t>ONR Global- Asia Office</t>
  </si>
  <si>
    <t>Queen's University Belfast</t>
  </si>
  <si>
    <t>IST/INESC-ID</t>
  </si>
  <si>
    <t>University of Manitoba, Canada</t>
  </si>
  <si>
    <t>Army Research Laboratory</t>
  </si>
  <si>
    <t>LIRMM-CNRS</t>
  </si>
  <si>
    <t>Centre for Telecommunications Technologies of Catalonia (CTTC)</t>
  </si>
  <si>
    <t>Lawrence Berkeley National Laboratory (LBNL)</t>
  </si>
  <si>
    <t>International Centre for Radio Science</t>
  </si>
  <si>
    <t>Consiglio Nazionale delle Ricerche (CNR)</t>
  </si>
  <si>
    <t>University of Nebraska, Lincoln</t>
  </si>
  <si>
    <t>Osaka Prefecture University</t>
  </si>
  <si>
    <t>Woods Hole Oceanographic Institution</t>
  </si>
  <si>
    <t>National Semiconductor Inc</t>
  </si>
  <si>
    <t>Mercer University</t>
  </si>
  <si>
    <t>Micron Technology., Japan</t>
  </si>
  <si>
    <t>Quanta Technology, LLC</t>
  </si>
  <si>
    <t>Fairchild Semiconductor Corp.</t>
  </si>
  <si>
    <t>Technical University of Lisbon</t>
  </si>
  <si>
    <t>Sequoia Group</t>
  </si>
  <si>
    <t>Ecole Polytechnique Fdrale de Lausanne</t>
  </si>
  <si>
    <t>Syracuse University</t>
  </si>
  <si>
    <t>Hanyang University</t>
  </si>
  <si>
    <t>IEEE (Spectrum Magazine)</t>
  </si>
  <si>
    <t>University of Milano-Bicocca</t>
  </si>
  <si>
    <t>HRL Laboratories, LLC</t>
  </si>
  <si>
    <t>Brunel University</t>
  </si>
  <si>
    <t>Catholic University of Leuven</t>
  </si>
  <si>
    <t>Synopsys Macau Limited</t>
  </si>
  <si>
    <t>National Instruments</t>
  </si>
  <si>
    <t>Vestas Wind Turbines R&amp;D</t>
  </si>
  <si>
    <t>Nitero</t>
  </si>
  <si>
    <t>University of Maryland Baltimore County</t>
  </si>
  <si>
    <t>Itajuba Federal University / PS Solutions</t>
  </si>
  <si>
    <t>Vecna Technologies</t>
  </si>
  <si>
    <t>State University of Campinas, UNICAMP</t>
  </si>
  <si>
    <t>Abengoa Research</t>
  </si>
  <si>
    <t>Inria Rennes Bretagne Atlantique, IRISA</t>
  </si>
  <si>
    <t>University of Technology, Sydney</t>
  </si>
  <si>
    <t>McGill University</t>
  </si>
  <si>
    <t xml:space="preserve">Ciena </t>
  </si>
  <si>
    <t>TriQuint Semiconductor</t>
  </si>
  <si>
    <t>Beijing Jiaotong University</t>
  </si>
  <si>
    <t>Technische Universitat Munchen</t>
  </si>
  <si>
    <t>University of Rome, "La Sapienza"</t>
  </si>
  <si>
    <t>Universitat Autonoma de Barcelona(UAB)</t>
  </si>
  <si>
    <t>Tokyo Metropolitan University</t>
  </si>
  <si>
    <t>Ulm University</t>
  </si>
  <si>
    <t>Politecnico di Bari</t>
  </si>
  <si>
    <t>United States Military Academy (USMA)</t>
  </si>
  <si>
    <t>BC Hydro</t>
  </si>
  <si>
    <t>Mississippi State University</t>
  </si>
  <si>
    <t>Cardfiff University,UK</t>
  </si>
  <si>
    <t>Anokiwave</t>
  </si>
  <si>
    <t>University of Vigo</t>
  </si>
  <si>
    <t>National Physical Laboratory</t>
  </si>
  <si>
    <t>University of Houston</t>
  </si>
  <si>
    <t>Technical University Vienna</t>
  </si>
  <si>
    <t>Fraunhofer Group</t>
  </si>
  <si>
    <t>Power Standards Lab</t>
  </si>
  <si>
    <t>Indian Institute of Technology Kharagpur</t>
  </si>
  <si>
    <t>Electric Machines Laboratory</t>
  </si>
  <si>
    <t>The University of Michigan, Ann Arbor</t>
  </si>
  <si>
    <t>University of Sienna</t>
  </si>
  <si>
    <t>National Research Council of Canada</t>
  </si>
  <si>
    <t>The Ohio State University</t>
  </si>
  <si>
    <t>University of Kentucky</t>
  </si>
  <si>
    <t>University of Leeds</t>
  </si>
  <si>
    <t>Hamburg University of Technology</t>
  </si>
  <si>
    <t>Raytheon Company</t>
  </si>
  <si>
    <t>Institut fuer Hochfrequenztechnik</t>
  </si>
  <si>
    <t>Honeywell International</t>
  </si>
  <si>
    <t>Tennessee Technological University</t>
  </si>
  <si>
    <t>US Naval Research Laboratory</t>
  </si>
  <si>
    <t>Taiwan Semiconductor Manufacturing Company (TSMC)</t>
  </si>
  <si>
    <t>City College of New York</t>
  </si>
  <si>
    <t>Scuola Superiore Sant' Anna</t>
  </si>
  <si>
    <t>DLR, Oberpfaffenhofen / Germany</t>
  </si>
  <si>
    <t>SPARQ Systems Inc</t>
  </si>
  <si>
    <t>Trinity College Dublin</t>
  </si>
  <si>
    <t>Ambarella Taiwan Ltd.</t>
  </si>
  <si>
    <t>University of Queensland</t>
  </si>
  <si>
    <t>The Johns Hopkins University</t>
  </si>
  <si>
    <t>Companies</t>
  </si>
  <si>
    <t>Schools</t>
  </si>
  <si>
    <t>None listed</t>
  </si>
  <si>
    <t>Fellows Elevated by Institution 2012-2016</t>
  </si>
  <si>
    <t>Congo</t>
  </si>
  <si>
    <t>Pop</t>
  </si>
  <si>
    <t>Abkhazia[23]</t>
  </si>
  <si>
    <t>World</t>
  </si>
  <si>
    <t>United States</t>
  </si>
  <si>
    <t>Indonesia</t>
  </si>
  <si>
    <t>Pakistan</t>
  </si>
  <si>
    <t>Nigeria</t>
  </si>
  <si>
    <t>Bangladesh</t>
  </si>
  <si>
    <t>Russia</t>
  </si>
  <si>
    <t>Philippines</t>
  </si>
  <si>
    <t>Viet Nam</t>
  </si>
  <si>
    <t>Ethiopia</t>
  </si>
  <si>
    <t>Egypt</t>
  </si>
  <si>
    <t>Thailand</t>
  </si>
  <si>
    <t>Burma</t>
  </si>
  <si>
    <t>Colombia</t>
  </si>
  <si>
    <t>Tanzania</t>
  </si>
  <si>
    <t>Kenya</t>
  </si>
  <si>
    <t>Argentina</t>
  </si>
  <si>
    <t>Algeria</t>
  </si>
  <si>
    <t>Sudan</t>
  </si>
  <si>
    <t>Iraq</t>
  </si>
  <si>
    <t>Uganda</t>
  </si>
  <si>
    <t>Morocco</t>
  </si>
  <si>
    <t>Saudi Arabia</t>
  </si>
  <si>
    <t>Peru</t>
  </si>
  <si>
    <t>Venezuela</t>
  </si>
  <si>
    <t>Uzbekistan</t>
  </si>
  <si>
    <t>Nepal</t>
  </si>
  <si>
    <t>Ghana</t>
  </si>
  <si>
    <t>Afghanistan</t>
  </si>
  <si>
    <t>Yemen</t>
  </si>
  <si>
    <t>Mozambique</t>
  </si>
  <si>
    <t>North Korea</t>
  </si>
  <si>
    <t>Angola</t>
  </si>
  <si>
    <t>Syria</t>
  </si>
  <si>
    <t>Ivory Coast</t>
  </si>
  <si>
    <t>Madagascar</t>
  </si>
  <si>
    <t>Cameroon</t>
  </si>
  <si>
    <t>Sri Lanka</t>
  </si>
  <si>
    <t>Niger</t>
  </si>
  <si>
    <t>Chile</t>
  </si>
  <si>
    <t>Kazakhstan</t>
  </si>
  <si>
    <t>Burkina Faso</t>
  </si>
  <si>
    <t>Malawi</t>
  </si>
  <si>
    <t>Mali</t>
  </si>
  <si>
    <t>Ecuador</t>
  </si>
  <si>
    <t>Guatemala</t>
  </si>
  <si>
    <t>Zambia</t>
  </si>
  <si>
    <t>Cambodia</t>
  </si>
  <si>
    <t>Chad</t>
  </si>
  <si>
    <t>Senegal</t>
  </si>
  <si>
    <t>Zimbabwe</t>
  </si>
  <si>
    <t>South Sudan</t>
  </si>
  <si>
    <t>Bolivia</t>
  </si>
  <si>
    <t>Cuba</t>
  </si>
  <si>
    <t>Somalia[14]</t>
  </si>
  <si>
    <t>Rwanda</t>
  </si>
  <si>
    <t>Tunisia</t>
  </si>
  <si>
    <t>Haiti</t>
  </si>
  <si>
    <t>Guinea</t>
  </si>
  <si>
    <t>Czech Republic</t>
  </si>
  <si>
    <t>Dominican Republic</t>
  </si>
  <si>
    <t>Benin</t>
  </si>
  <si>
    <t>Burundi</t>
  </si>
  <si>
    <t>Azerbaijan</t>
  </si>
  <si>
    <t>United Arab Emirates</t>
  </si>
  <si>
    <t>Belarus</t>
  </si>
  <si>
    <t>Honduras</t>
  </si>
  <si>
    <t>Tajikistan</t>
  </si>
  <si>
    <t>Papua New Guinea</t>
  </si>
  <si>
    <t>Bulgaria</t>
  </si>
  <si>
    <t>Togo</t>
  </si>
  <si>
    <t>Paraguay</t>
  </si>
  <si>
    <t>Laos</t>
  </si>
  <si>
    <t>Eritrea</t>
  </si>
  <si>
    <t>Jordan</t>
  </si>
  <si>
    <t>El Salvador</t>
  </si>
  <si>
    <t>Sierra Leone</t>
  </si>
  <si>
    <t>Libya</t>
  </si>
  <si>
    <t>Nicaragua</t>
  </si>
  <si>
    <t>Turkmenistan</t>
  </si>
  <si>
    <t>Kyrgyzstan</t>
  </si>
  <si>
    <t>Slovakia</t>
  </si>
  <si>
    <t>Central African Republic</t>
  </si>
  <si>
    <t>Costa Rica</t>
  </si>
  <si>
    <t>Republic of the Congo</t>
  </si>
  <si>
    <t>Palestine</t>
  </si>
  <si>
    <t>Liberia</t>
  </si>
  <si>
    <t>Georgia[16]</t>
  </si>
  <si>
    <t>Croatia</t>
  </si>
  <si>
    <t>Oman</t>
  </si>
  <si>
    <t>Bosnia and Herzegovina</t>
  </si>
  <si>
    <t>Panama</t>
  </si>
  <si>
    <t>Moldova[17]</t>
  </si>
  <si>
    <t>Puerto Rico (U.S.)</t>
  </si>
  <si>
    <t>Mauritania</t>
  </si>
  <si>
    <t>Kuwait</t>
  </si>
  <si>
    <t>Armenia</t>
  </si>
  <si>
    <t>Mongolia</t>
  </si>
  <si>
    <t>Lithuania</t>
  </si>
  <si>
    <t>Albania</t>
  </si>
  <si>
    <t>Jamaica</t>
  </si>
  <si>
    <t>Lesotho</t>
  </si>
  <si>
    <t>Namibia</t>
  </si>
  <si>
    <t>Slovenia</t>
  </si>
  <si>
    <t>Botswana</t>
  </si>
  <si>
    <t>Latvia</t>
  </si>
  <si>
    <t>The Gambia</t>
  </si>
  <si>
    <t>Kosovo[18]</t>
  </si>
  <si>
    <t>Guinea-Bissau</t>
  </si>
  <si>
    <t>Gabon</t>
  </si>
  <si>
    <t>Equatorial Guinea</t>
  </si>
  <si>
    <t>Trinidad and Tobago</t>
  </si>
  <si>
    <t>Bahrain</t>
  </si>
  <si>
    <t>Estonia</t>
  </si>
  <si>
    <t>Mauritius</t>
  </si>
  <si>
    <t>East Timor</t>
  </si>
  <si>
    <t>Swaziland</t>
  </si>
  <si>
    <t>Djibouti</t>
  </si>
  <si>
    <t>Fiji</t>
  </si>
  <si>
    <t>Cyprus[19]</t>
  </si>
  <si>
    <t>Réunion (France)</t>
  </si>
  <si>
    <t>Comoros</t>
  </si>
  <si>
    <t>Bhutan</t>
  </si>
  <si>
    <t>Guyana</t>
  </si>
  <si>
    <t>Macao (China)</t>
  </si>
  <si>
    <t>Western Sahara[20]</t>
  </si>
  <si>
    <t>Solomon Islands</t>
  </si>
  <si>
    <t>Luxembourg</t>
  </si>
  <si>
    <t>Suriname</t>
  </si>
  <si>
    <t>Cape Verde</t>
  </si>
  <si>
    <t>Transnistria[21]</t>
  </si>
  <si>
    <t>Malta</t>
  </si>
  <si>
    <t>Guadeloupe (France)</t>
  </si>
  <si>
    <t>Brunei</t>
  </si>
  <si>
    <t>Martinique (France)</t>
  </si>
  <si>
    <t>Bahamas</t>
  </si>
  <si>
    <t>Belize</t>
  </si>
  <si>
    <t>Maldives</t>
  </si>
  <si>
    <t>Iceland</t>
  </si>
  <si>
    <t>Northern Cyprus[22]</t>
  </si>
  <si>
    <t>Barbados</t>
  </si>
  <si>
    <t>New Caledonia (France)</t>
  </si>
  <si>
    <t>French Polynesia (France)</t>
  </si>
  <si>
    <t>Vanuatu</t>
  </si>
  <si>
    <t>French Guiana (France)</t>
  </si>
  <si>
    <t>Mayotte (France)</t>
  </si>
  <si>
    <t>Samoa</t>
  </si>
  <si>
    <t>São Tomé and Príncipe</t>
  </si>
  <si>
    <t>Saint Lucia</t>
  </si>
  <si>
    <t>Guam (U.S.)</t>
  </si>
  <si>
    <t>Curaçao (Netherlands)</t>
  </si>
  <si>
    <t>Saint Vincent and the Grenadines</t>
  </si>
  <si>
    <t>Aruba (Netherlands)</t>
  </si>
  <si>
    <t>Kiribati</t>
  </si>
  <si>
    <t>Virgin Islands (U.S.)</t>
  </si>
  <si>
    <t>Grenada</t>
  </si>
  <si>
    <t>Tonga</t>
  </si>
  <si>
    <t>Micronesia</t>
  </si>
  <si>
    <t>Jersey (UK)</t>
  </si>
  <si>
    <t>Seychelles</t>
  </si>
  <si>
    <t>Antigua and Barbuda</t>
  </si>
  <si>
    <t>Isle of Man (UK)</t>
  </si>
  <si>
    <t>Andorra</t>
  </si>
  <si>
    <t>Dominica</t>
  </si>
  <si>
    <t>Bermuda (UK)</t>
  </si>
  <si>
    <t>Guernsey (UK)</t>
  </si>
  <si>
    <t>Greenland (Denmark)</t>
  </si>
  <si>
    <t>Marshall Islands</t>
  </si>
  <si>
    <t>Cayman Islands (UK)</t>
  </si>
  <si>
    <t>American Samoa (U.S.)</t>
  </si>
  <si>
    <t>Saint Kitts and Nevis</t>
  </si>
  <si>
    <t>Northern Mariana Islands (U.S.)</t>
  </si>
  <si>
    <t>South Ossetia[24]</t>
  </si>
  <si>
    <t>Faroe Islands (Denmark)</t>
  </si>
  <si>
    <t>Sint Maarten (Netherlands)</t>
  </si>
  <si>
    <t>Liechtenstein</t>
  </si>
  <si>
    <t>Monaco</t>
  </si>
  <si>
    <t>Collectivity of Saint Martin (France)</t>
  </si>
  <si>
    <t>San Marino</t>
  </si>
  <si>
    <t>Turks and Caicos Islands (UK)</t>
  </si>
  <si>
    <t>Gibraltar (UK)</t>
  </si>
  <si>
    <t>Åland Islands (Finland)</t>
  </si>
  <si>
    <t>British Virgin Islands (UK)</t>
  </si>
  <si>
    <t>Caribbean Netherlands (Netherlands)</t>
  </si>
  <si>
    <t>Palau</t>
  </si>
  <si>
    <t>Cook Islands (New Zealand)</t>
  </si>
  <si>
    <t>Anguilla (UK)</t>
  </si>
  <si>
    <t>Wallis and Futuna (France)</t>
  </si>
  <si>
    <t>Tuvalu</t>
  </si>
  <si>
    <t>Nauru</t>
  </si>
  <si>
    <t>Saint Barthélemy (France)</t>
  </si>
  <si>
    <t>Saint Pierre and Miquelon (France)</t>
  </si>
  <si>
    <t>Montserrat (UK)</t>
  </si>
  <si>
    <t>Saint Helena</t>
  </si>
  <si>
    <t>Falkland Islands (UK)</t>
  </si>
  <si>
    <t>Svalbard and Jan Mayen (Norway)</t>
  </si>
  <si>
    <t>Norfolk Island (Australia)</t>
  </si>
  <si>
    <t>Christmas Island (Australia)</t>
  </si>
  <si>
    <t>Niue (New Zealand)</t>
  </si>
  <si>
    <t>Tokelau (NZ)</t>
  </si>
  <si>
    <t>Vatican City</t>
  </si>
  <si>
    <t>Cocos (Keeling) Islands (Australia)</t>
  </si>
  <si>
    <t>Pitcairn Islands (UK)</t>
  </si>
  <si>
    <t>Ukraine</t>
  </si>
  <si>
    <t>Serbia</t>
  </si>
  <si>
    <t>Alabama</t>
  </si>
  <si>
    <t>Alaska</t>
  </si>
  <si>
    <t>AK</t>
  </si>
  <si>
    <t>Arizona</t>
  </si>
  <si>
    <t>Arkansas</t>
  </si>
  <si>
    <t>AR</t>
  </si>
  <si>
    <t>California</t>
  </si>
  <si>
    <t>Colorado</t>
  </si>
  <si>
    <t>Connecticut</t>
  </si>
  <si>
    <t>Delaware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</si>
  <si>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</si>
  <si>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</si>
  <si>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</si>
  <si>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</si>
  <si>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</si>
  <si>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</si>
  <si>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</si>
  <si>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</si>
  <si>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</si>
  <si>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</si>
  <si>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LA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</si>
  <si>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</si>
  <si>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</si>
  <si>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</si>
  <si>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</si>
  <si>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</si>
  <si>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</si>
  <si>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</si>
  <si>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</si>
  <si>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MT</t>
  </si>
  <si>
    <t>Nebraska</t>
  </si>
  <si>
    <t>Nevada</t>
  </si>
  <si>
    <t>NV</t>
  </si>
  <si>
    <t>New Hampshire</t>
  </si>
  <si>
    <t>New Jersey</t>
  </si>
  <si>
    <t>New Mexico</t>
  </si>
  <si>
    <t>New York</t>
  </si>
  <si>
    <t>North Carolina</t>
  </si>
  <si>
    <t>North Dakota</t>
  </si>
  <si>
    <t>ND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</si>
  <si>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</si>
  <si>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</si>
  <si>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</si>
  <si>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</si>
  <si>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</si>
  <si>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</si>
  <si>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</si>
  <si>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SD</t>
  </si>
  <si>
    <t>Tennessee</t>
  </si>
  <si>
    <t>Texas</t>
  </si>
  <si>
    <t>Utah</t>
  </si>
  <si>
    <t>Vermont</t>
  </si>
  <si>
    <t>Virginia</t>
  </si>
  <si>
    <t>Washington</t>
  </si>
  <si>
    <t>West Virginia</t>
  </si>
  <si>
    <t>WV</t>
  </si>
  <si>
    <t>Wisconsin</t>
  </si>
  <si>
    <t>Wyoming</t>
  </si>
  <si>
    <t>District of Columbia</t>
  </si>
  <si>
    <t>PR</t>
  </si>
  <si>
    <t>States</t>
  </si>
  <si>
    <t>F/Mc</t>
  </si>
  <si>
    <t>Name</t>
  </si>
  <si>
    <t>Institution</t>
  </si>
  <si>
    <t>Place</t>
  </si>
  <si>
    <t>Contribution</t>
  </si>
  <si>
    <t>Malcolm Lewis Heron</t>
  </si>
  <si>
    <t>Townsville, QLD, Australia</t>
  </si>
  <si>
    <t>for contributions to the application of radio science to oceanic and terrestrial remote sensing</t>
  </si>
  <si>
    <t>Hugh Joseph McDermott</t>
  </si>
  <si>
    <t>East Melbourne, Vic, Australia</t>
  </si>
  <si>
    <t>for contributions to improved sound-processing techniques for cochlear implants and hearing aids</t>
  </si>
  <si>
    <t>Ian James Oppermann</t>
  </si>
  <si>
    <t>Sydney, NSW, Australia</t>
  </si>
  <si>
    <t>for contributions to mobile communication systems</t>
  </si>
  <si>
    <t>Marimuthu Palaniswami</t>
  </si>
  <si>
    <t>Parkville, Victoria, Australia</t>
  </si>
  <si>
    <t>for contributions to computational intelligence, learning systems, and nonlinear modelling</t>
  </si>
  <si>
    <t>Franz Hlawatsch</t>
  </si>
  <si>
    <t>Vienna, Austria</t>
  </si>
  <si>
    <t>for contributions to time-frequency signal processing</t>
  </si>
  <si>
    <t>Rudy M. Lauwereins</t>
  </si>
  <si>
    <t>Leuven, Belgium</t>
  </si>
  <si>
    <t>for contributions to data flow models in real-time prototyping</t>
  </si>
  <si>
    <t>Dominique Marcelle Marie-Paul Schreurs</t>
  </si>
  <si>
    <t>for contributions to nonlinear vectorial measurement-based experimental design and modeling</t>
  </si>
  <si>
    <t>Raouf Boutaba</t>
  </si>
  <si>
    <t>Waterloo, ON, Canada</t>
  </si>
  <si>
    <t>for contributions to automated network and service management methodologies and applications</t>
  </si>
  <si>
    <t>Monique (ne Aubry) Frize</t>
  </si>
  <si>
    <t>Ottawa,ON, Canada</t>
  </si>
  <si>
    <t>for contributions to clinical engineering and engineering education</t>
  </si>
  <si>
    <t>Rafik A. Goubran</t>
  </si>
  <si>
    <t>Ottawa, ON, Canada</t>
  </si>
  <si>
    <t>for contributions to voice quality measurement and its applications to audio improvement</t>
  </si>
  <si>
    <t>John Albert Kay</t>
  </si>
  <si>
    <t>Kitchener, ON, Canada</t>
  </si>
  <si>
    <t>for contributions to arc resistant medium voltage control and protection technologies</t>
  </si>
  <si>
    <t>Adam Krzyzak</t>
  </si>
  <si>
    <t>Montreal, Quebec, Canada</t>
  </si>
  <si>
    <t>for contributions to nonparametric algorithms and classification systems for machine learning</t>
  </si>
  <si>
    <t>Konstantinos N. Plataniotis</t>
  </si>
  <si>
    <t>Toronto, ON, Canada</t>
  </si>
  <si>
    <t>for contributions to the theory and application of statistical adaptive learning</t>
  </si>
  <si>
    <t>Farnoosh Rahmatian</t>
  </si>
  <si>
    <t>West Vancouver, BC, Canada</t>
  </si>
  <si>
    <t>for contributions to optical voltage and current sensors in high-energy electric power systems</t>
  </si>
  <si>
    <t>Manoj Sachdev</t>
  </si>
  <si>
    <t>for contributions to test methodology for very large scale integrated circuits</t>
  </si>
  <si>
    <t>Elvino Silveira Sousa</t>
  </si>
  <si>
    <t>for contributions to wireless systems, including modulation techniques and transmitter diversity</t>
  </si>
  <si>
    <t>Jianping Yao</t>
  </si>
  <si>
    <t>for contributions to photonic generation and processing of ultra-wideband signals</t>
  </si>
  <si>
    <t>Mao Jun Fa</t>
  </si>
  <si>
    <t>Shanghai, Shanhai, China</t>
  </si>
  <si>
    <t>for contributions to interconnects and passive components in integrated circuits and systems</t>
  </si>
  <si>
    <t>Zhenghe Feng</t>
  </si>
  <si>
    <t>Beijing,China</t>
  </si>
  <si>
    <t>for contributions to smart antennas and mobile communications, and for leadership in microwave and antenna education</t>
  </si>
  <si>
    <t>Wei Hong</t>
  </si>
  <si>
    <t>Nanjing, Jiangsu, P. R. China</t>
  </si>
  <si>
    <t>for contributions to substrate integrated waveguide circuits and computational electromagnetics</t>
  </si>
  <si>
    <t>Xuelong Li</t>
  </si>
  <si>
    <t>Xi'an, Shaanxi, P. R. China</t>
  </si>
  <si>
    <t>for contributions to pattern recognition and its applications in multimedia signal processing</t>
  </si>
  <si>
    <t>Zhisheng Niu</t>
  </si>
  <si>
    <t>Beijing, China</t>
  </si>
  <si>
    <t>for contributions to collaborative radio resource management in wireless networks</t>
  </si>
  <si>
    <t>Jiangtao Wen</t>
  </si>
  <si>
    <t>for contributions to multimedia communication technology and standards</t>
  </si>
  <si>
    <t>Jianping Wu</t>
  </si>
  <si>
    <t>for leadership in the establishment of internet in China</t>
  </si>
  <si>
    <t>Xiaohu Yu</t>
  </si>
  <si>
    <t>Nanjing, Jiangsu, China</t>
  </si>
  <si>
    <t>for leadership in the development of mobile communications in China</t>
  </si>
  <si>
    <t>Wenjun Zhang</t>
  </si>
  <si>
    <t>Shanghai, China</t>
  </si>
  <si>
    <t>for contributions to digital television systems and standards</t>
  </si>
  <si>
    <t>Jorgen Arendt Jensen</t>
  </si>
  <si>
    <t>Lyngby, Denmark</t>
  </si>
  <si>
    <t>for contributions to medical ultrasound imaging systems</t>
  </si>
  <si>
    <t>Remus Teodorescu</t>
  </si>
  <si>
    <t>Aalborg, Denmark</t>
  </si>
  <si>
    <t>for contributions to grid-connected renewable energy converter systems technology</t>
  </si>
  <si>
    <t>Matti Kalevi Pietikainen</t>
  </si>
  <si>
    <t>Oulu, Finland</t>
  </si>
  <si>
    <t>for contributions to texture and facial image analysis for machine vision</t>
  </si>
  <si>
    <t>Patrice Abry</t>
  </si>
  <si>
    <t>Lyon Cedex 07, France</t>
  </si>
  <si>
    <t>for contributions to the theory and applications of fractal and multifractal analysis in signal and image processing</t>
  </si>
  <si>
    <t>Jocelyn Chanussot</t>
  </si>
  <si>
    <t>Grenoble, France</t>
  </si>
  <si>
    <t>for contributions to data fusion and image processing for remote sensing</t>
  </si>
  <si>
    <t>Gerard Dreyfus</t>
  </si>
  <si>
    <t>Paris, France</t>
  </si>
  <si>
    <t>for contributions to machine learning and its applications</t>
  </si>
  <si>
    <t>Jean-Luc Dugelay</t>
  </si>
  <si>
    <t>Sophia Antipolis Cedex, France</t>
  </si>
  <si>
    <t>for contributions to three dimensional imaging for security applications</t>
  </si>
  <si>
    <t>Jean-Christophe Olivo</t>
  </si>
  <si>
    <t>for contributions to image analysis and its applications in biological imaging</t>
  </si>
  <si>
    <t>Jean-Christophe Pesquet</t>
  </si>
  <si>
    <t>Champs sur Marne, France</t>
  </si>
  <si>
    <t>for contributions to statistical methods for signal recovery</t>
  </si>
  <si>
    <t>Cordelia Schmid</t>
  </si>
  <si>
    <t>Montbonnot, France</t>
  </si>
  <si>
    <t>for contributions to large-scale image retrieval, classification and object detection</t>
  </si>
  <si>
    <t>Martin Bossert</t>
  </si>
  <si>
    <t>Ulm, Germany</t>
  </si>
  <si>
    <t>for contributions to reliable data transmission including code constructions and soft decision decoding</t>
  </si>
  <si>
    <t>Rdiger Dillmann</t>
  </si>
  <si>
    <t>Karlsruhe, Germany</t>
  </si>
  <si>
    <t>for contributions to robot programming and human-centerd technologies</t>
  </si>
  <si>
    <t>Reinhard Lerch</t>
  </si>
  <si>
    <t>Erlangen, Bavaria, Germany</t>
  </si>
  <si>
    <t>for contributions to ultrasonic transducer technology and computer modeling of sensors and actuators</t>
  </si>
  <si>
    <t>Wolfgang Nebel</t>
  </si>
  <si>
    <t>Oldenburg, Germany</t>
  </si>
  <si>
    <t>for contributions to the design of low-power circuits and systems</t>
  </si>
  <si>
    <t>Thomas Rainer Maria Weiland</t>
  </si>
  <si>
    <t>Darmstadt, Germany</t>
  </si>
  <si>
    <t>for development of the finite integration technique and impact of the associated software on electromagnetic engineering</t>
  </si>
  <si>
    <t>Oscar C. Au</t>
  </si>
  <si>
    <t>Clearwater Bay, Kowloon, Hong Kong</t>
  </si>
  <si>
    <t>for contributions to multimedia coding and security</t>
  </si>
  <si>
    <t>Thierry Blu</t>
  </si>
  <si>
    <t>Hong Kong, China</t>
  </si>
  <si>
    <t>for fundamental contributions to approximation theory in signal and image processing</t>
  </si>
  <si>
    <t>Roger SK Cheng</t>
  </si>
  <si>
    <t>Clear Water Bay, Kowloon, Hong Kong</t>
  </si>
  <si>
    <t>for contributions to multiuser communications in wireless systems</t>
  </si>
  <si>
    <t>James Lam</t>
  </si>
  <si>
    <t>for contributions to analysis and synthesis of control systems</t>
  </si>
  <si>
    <t>Vincent K.N. Lau</t>
  </si>
  <si>
    <t>Kowloon, NA, Hong Kong</t>
  </si>
  <si>
    <t>for contributions to wireless communication systems with channel feedback</t>
  </si>
  <si>
    <t>Soung Chang Liew</t>
  </si>
  <si>
    <t>Shatin, NT, Hong Kong</t>
  </si>
  <si>
    <t>for contributions to wireless communications and networking</t>
  </si>
  <si>
    <t>Johnny Kin On Sin</t>
  </si>
  <si>
    <t>for contributions to the design and commercialization of power semiconductor devices</t>
  </si>
  <si>
    <t>Wan-Chi Siu</t>
  </si>
  <si>
    <t>Hong Kong, Hong Kong</t>
  </si>
  <si>
    <t>for leadership in signal processing and contributions to video technologies</t>
  </si>
  <si>
    <t>Danny Hin-Kwok Tsang</t>
  </si>
  <si>
    <t>Kowloon, Hong Kong, China</t>
  </si>
  <si>
    <t>for contributions to the optimization of communications networks</t>
  </si>
  <si>
    <t>Ping-Kong Alexander Wai</t>
  </si>
  <si>
    <t>Hung Hom, Kowloon, Hong Kong</t>
  </si>
  <si>
    <t>for contributions to optical networks and optical fiber communication systems</t>
  </si>
  <si>
    <t>Keh-Chung Wang</t>
  </si>
  <si>
    <t>for contributions to GaAs HBT integrated circuits for high speed data conversion and optical fiber communication systems</t>
  </si>
  <si>
    <t>Enboa Wu</t>
  </si>
  <si>
    <t>Shatin, Hong Kong, China</t>
  </si>
  <si>
    <t>for contributions to light emitting diode and packaging technologies</t>
  </si>
  <si>
    <t>Edward Kai-Ning Yung</t>
  </si>
  <si>
    <t>for contributions to engineering education and research in applied electromagnetics</t>
  </si>
  <si>
    <t>Qian Zhang</t>
  </si>
  <si>
    <t>for contributions to the mobility and spectrum management of wireless networks and mobile communications</t>
  </si>
  <si>
    <t>Jozsef Bokor</t>
  </si>
  <si>
    <t>Budapest, Hungary</t>
  </si>
  <si>
    <t>for contributions to system identification and multivariable control system design</t>
  </si>
  <si>
    <t>Thangavelu Asokan</t>
  </si>
  <si>
    <t>Bangalore, Karnataka, India</t>
  </si>
  <si>
    <t>for contributions to the development technologies for electrical safety</t>
  </si>
  <si>
    <t>Kalyanmoy Deb</t>
  </si>
  <si>
    <t>Kanpur, Uttar Pradesh, India</t>
  </si>
  <si>
    <t>for contributions to evolutionary multi-criterion optimization techniques</t>
  </si>
  <si>
    <t>K. Gopakumar</t>
  </si>
  <si>
    <t>for contributions to design and control of multilevel converters</t>
  </si>
  <si>
    <t>Ranjan K. Mallik</t>
  </si>
  <si>
    <t>New Delhi, Delhi, India</t>
  </si>
  <si>
    <t>for contributions to channel characterization in wireless communication systems</t>
  </si>
  <si>
    <t>Sushmita Mitra</t>
  </si>
  <si>
    <t>Kolkata, West Bengal, India</t>
  </si>
  <si>
    <t>for contributions to neuro-fuzzy and hybrid approaches in pattern recognition</t>
  </si>
  <si>
    <t>Sivaram Murthy</t>
  </si>
  <si>
    <t>Chennai, Tamilnadu, India</t>
  </si>
  <si>
    <t>for contributions to resource management in high performance real-time computing and communication systems</t>
  </si>
  <si>
    <t>Venkata Narayana Padmanabhan</t>
  </si>
  <si>
    <t>for contributions to networked and mobile computing systems</t>
  </si>
  <si>
    <t>Raghunath Kashinath Shevgaonkar</t>
  </si>
  <si>
    <t>Pune, MH, India</t>
  </si>
  <si>
    <t>for leadership in electrical engineering education in India</t>
  </si>
  <si>
    <t>Michael Elad</t>
  </si>
  <si>
    <t>The Technion City, Haifa, Israel</t>
  </si>
  <si>
    <t>for contributions to sparsity and redundancy in image processing</t>
  </si>
  <si>
    <t>Sergio Barbarossa</t>
  </si>
  <si>
    <t>Rome, Italy</t>
  </si>
  <si>
    <t>for contributions to signal processing, sensor networks, and wireless communications</t>
  </si>
  <si>
    <t>Mauro Barni</t>
  </si>
  <si>
    <t>Sienna, Italy</t>
  </si>
  <si>
    <t>for contributions to signal and image processing for multimedia security</t>
  </si>
  <si>
    <t>Mario di Bernardo</t>
  </si>
  <si>
    <t>Naples, Italy</t>
  </si>
  <si>
    <t>for contributions to the analysis, control and applications of nonlinear systems and complex networks</t>
  </si>
  <si>
    <t>Aldo Boglietti</t>
  </si>
  <si>
    <t>Torino, Italy</t>
  </si>
  <si>
    <t>for contributions to analysis of magnetic materials and AC electrical machines</t>
  </si>
  <si>
    <t>Giorgio Buttazzo</t>
  </si>
  <si>
    <t>Pisa, Italy</t>
  </si>
  <si>
    <t>for contributions to dynamic scheduling algorithms in real-time systems</t>
  </si>
  <si>
    <t>Marco Claudio Campi</t>
  </si>
  <si>
    <t>Brescia, Italy</t>
  </si>
  <si>
    <t>for contributions to stochastic and randomized methods in systems and control</t>
  </si>
  <si>
    <t>Alberto Del Guerra</t>
  </si>
  <si>
    <t>for contributions to radiation detectors and systems for medical physics and molecular imaging</t>
  </si>
  <si>
    <t>Marco Luise</t>
  </si>
  <si>
    <t>for contributions to synchronization and signal processing in communications</t>
  </si>
  <si>
    <t>Agostino Monorchio</t>
  </si>
  <si>
    <t>for contributions to computational electromagnetics and for application of frequency selective surfaces in metamaterials</t>
  </si>
  <si>
    <t>Simonetta Paloscia</t>
  </si>
  <si>
    <t>Florence, Italy</t>
  </si>
  <si>
    <t>for contributions to active and passive microwave remote sensing of vegetation and land surfaces</t>
  </si>
  <si>
    <t>Sergio Amedeo Pignari</t>
  </si>
  <si>
    <t>Milano, Italy</t>
  </si>
  <si>
    <t>for contributions to immunity characterization using bulk current injection test methods</t>
  </si>
  <si>
    <t>Fabio Roli</t>
  </si>
  <si>
    <t>Cagliari, NA, Italy</t>
  </si>
  <si>
    <t>for contributions to multiple classifier systems</t>
  </si>
  <si>
    <t>Riccardo Rovatti</t>
  </si>
  <si>
    <t>Bologna, Italy</t>
  </si>
  <si>
    <t>for contributions to nonlinear and statistical signal processing applied to electronic systems</t>
  </si>
  <si>
    <t>Pierangela Samarati</t>
  </si>
  <si>
    <t>Crema, CR, Italy</t>
  </si>
  <si>
    <t>for contributions to information security, data protection, and privacy</t>
  </si>
  <si>
    <t>Maria Elena Valcher</t>
  </si>
  <si>
    <t>Padova, Italy</t>
  </si>
  <si>
    <t>for contributions to positive systems theory and the behavioral approach to system analysis and control</t>
  </si>
  <si>
    <t>Masahiro Asada</t>
  </si>
  <si>
    <t>Tokyo, Japan</t>
  </si>
  <si>
    <t>for contributions to semiconductor laser theory and terahertz devices</t>
  </si>
  <si>
    <t>Masakatsu George Fujie</t>
  </si>
  <si>
    <t>Shinjuku, Tokyo, Japan</t>
  </si>
  <si>
    <t>for contributions to medical robotics</t>
  </si>
  <si>
    <t>Kunihiko Hidaka</t>
  </si>
  <si>
    <t>for contributions to measurement and electrical insulation technologies in high voltage engineering</t>
  </si>
  <si>
    <t>Jiro Hirokawa</t>
  </si>
  <si>
    <t>for contributions to high-gain and high-efficiency millimeter-wave planar waveguide slot arrays</t>
  </si>
  <si>
    <t>Takashi Ito</t>
  </si>
  <si>
    <t>Yokohama, Kanagawa, Japan</t>
  </si>
  <si>
    <t>for development of direct nitridation technology of MOS gate insulators</t>
  </si>
  <si>
    <t>Ryuji Kohno</t>
  </si>
  <si>
    <t>Yokohama City, Kanagawa, Japan</t>
  </si>
  <si>
    <t>for contributions to spread spectrum and ultra wideband technologies and applications</t>
  </si>
  <si>
    <t>Yuichi Matsushima</t>
  </si>
  <si>
    <t>for contributions to semiconductor optical devices for transoceanic optical undersea cable systems</t>
  </si>
  <si>
    <t>Tetsuya Mizumoto</t>
  </si>
  <si>
    <t>for contributions to waveguide optical nonreciprocal devices for optical communications</t>
  </si>
  <si>
    <t>Tohru Mogami</t>
  </si>
  <si>
    <t>Tsukuba, Ibaraki, Japan</t>
  </si>
  <si>
    <t>for contribution to surface-channel pMOSFET and nanoscale transistor technology</t>
  </si>
  <si>
    <t>Shojiro Nishio</t>
  </si>
  <si>
    <t>Suita, Osaka, Japan</t>
  </si>
  <si>
    <t>for contributions to data and knowledge management in database systems</t>
  </si>
  <si>
    <t>Shunri Oda</t>
  </si>
  <si>
    <t>for contributions to silicon quantum dot devices</t>
  </si>
  <si>
    <t>Hiroshi G. Okuno</t>
  </si>
  <si>
    <t>Kyoto, Japan</t>
  </si>
  <si>
    <t>for contributions to robot audition technology</t>
  </si>
  <si>
    <t>Koji Sakui</t>
  </si>
  <si>
    <t>Minato-Ku, Tokyo, Japan</t>
  </si>
  <si>
    <t>for the contribution to NAND flash memories</t>
  </si>
  <si>
    <t>Kunio Sawaya</t>
  </si>
  <si>
    <t>Sendai, Miyagi, Japan</t>
  </si>
  <si>
    <t>for contributions to computational electromagnetics and characterization of antennas in plasmas</t>
  </si>
  <si>
    <t>Ichiro Tai</t>
  </si>
  <si>
    <t>Minato-ku, Tokyo, Japan</t>
  </si>
  <si>
    <t>for leadership in development of nuclear instrumentation and control systems</t>
  </si>
  <si>
    <t>Xiaoqing Wen</t>
  </si>
  <si>
    <t>Iizuka, Fukuoka, Japan</t>
  </si>
  <si>
    <t>for contributions to testing of integrated circuits</t>
  </si>
  <si>
    <t>Junji Yamauchi</t>
  </si>
  <si>
    <t>Koganei, Tokyo, Japan</t>
  </si>
  <si>
    <t>for contributions to electromagnetic waveguides and design of surface wave antennas</t>
  </si>
  <si>
    <t>Arturo Roman-Messina</t>
  </si>
  <si>
    <t>Zapopan, Jalisco, Mexico</t>
  </si>
  <si>
    <t>for contributions to analysis of electric power system</t>
  </si>
  <si>
    <t>Ljubisa Stankovic</t>
  </si>
  <si>
    <t>Podgorica, Montenegro</t>
  </si>
  <si>
    <t>for contributions to time-frequency signal analysis</t>
  </si>
  <si>
    <t>Geert Leus</t>
  </si>
  <si>
    <t>Delft, Netherlands</t>
  </si>
  <si>
    <t>for contributions to signal processing for communications</t>
  </si>
  <si>
    <t>Jerzy Antoni Krupka</t>
  </si>
  <si>
    <t>Warszawa, Poland</t>
  </si>
  <si>
    <t>for contributions to high frequency measurements of electromagnetic properties of materials</t>
  </si>
  <si>
    <t>Andrei L. Kholkin</t>
  </si>
  <si>
    <t>Aveiro, Portugal</t>
  </si>
  <si>
    <t>for contributions to electromechnanicl characterization methods and applications</t>
  </si>
  <si>
    <t>Luis Miguel Silveira</t>
  </si>
  <si>
    <t>Lisbon, Portugal</t>
  </si>
  <si>
    <t>for contributions to analysis and modeling of VLSI interconnects</t>
  </si>
  <si>
    <t>Paul Dan Cristea</t>
  </si>
  <si>
    <t>Bucharest, Romania</t>
  </si>
  <si>
    <t>for contributions to modernizing and internationalizing engineering education</t>
  </si>
  <si>
    <t>I-Ming Chen</t>
  </si>
  <si>
    <t>Singapore, Singapore</t>
  </si>
  <si>
    <t>for contributions to reconfigurable robotic systems and actuators</t>
  </si>
  <si>
    <t>Jagath Chandana Rajapakse</t>
  </si>
  <si>
    <t>for contributions to computational techniques for magnetic resonance imaging</t>
  </si>
  <si>
    <t>Jian Xin Xu</t>
  </si>
  <si>
    <t>for contributions to motion control systems</t>
  </si>
  <si>
    <t>Lei Zhu</t>
  </si>
  <si>
    <t>for contributions to modeling, design and development of planar microwave filters</t>
  </si>
  <si>
    <t>David Bruce Davidson</t>
  </si>
  <si>
    <t>Stellenbosch, South Africa</t>
  </si>
  <si>
    <t>for contributions to computational electromagnetics</t>
  </si>
  <si>
    <t>Naehyuck Chang</t>
  </si>
  <si>
    <t>Seoul, Korea</t>
  </si>
  <si>
    <t>for contributions to system-level power characterization, including thermal management</t>
  </si>
  <si>
    <t>Yoon-Ha Jeong</t>
  </si>
  <si>
    <t>Pohang, Korea</t>
  </si>
  <si>
    <t>for the development of single-electron and high-electron mobility transistors</t>
  </si>
  <si>
    <t>Sung-Jea Ko</t>
  </si>
  <si>
    <t>for contributions to digital camera technologies</t>
  </si>
  <si>
    <t>Jong-Seon No</t>
  </si>
  <si>
    <t>for contributions to sequences and cyclic difference setsfor communications algorithms</t>
  </si>
  <si>
    <t>Eduardo F. Camacho</t>
  </si>
  <si>
    <t>Sevilla, Spain</t>
  </si>
  <si>
    <t>for contributions to model predictive control and advanced control of solar systems</t>
  </si>
  <si>
    <t>Josep Domingo Ferrer</t>
  </si>
  <si>
    <t>Tarragona, Catalonia, Spain</t>
  </si>
  <si>
    <t>for contributions to privacy, security, and functionality in statistical databases</t>
  </si>
  <si>
    <t>Anbal R. Figueiras-Vidal</t>
  </si>
  <si>
    <t>Leganes, Madrid, Spain</t>
  </si>
  <si>
    <t>for leadership in digital signal processing</t>
  </si>
  <si>
    <t>Ferran Martin</t>
  </si>
  <si>
    <t>Bellaterra, Barcelona, Spain</t>
  </si>
  <si>
    <t>for contributions to metamaterial-based transmission lines for microwave applications</t>
  </si>
  <si>
    <t>Jordi Romeu Robert</t>
  </si>
  <si>
    <t>Barcelona, Spain</t>
  </si>
  <si>
    <t>for contributions to the development of fractal antennas</t>
  </si>
  <si>
    <t>Almudena Suarez</t>
  </si>
  <si>
    <t>Santander, Cantabria, Spain</t>
  </si>
  <si>
    <t>for applications of stability concepts to the computer-aided design of nonlinear microwave circuits</t>
  </si>
  <si>
    <t>Fredrik Borge, Robert Gustafsson</t>
  </si>
  <si>
    <t>Linkping, Sweden</t>
  </si>
  <si>
    <t>for contributions to theory and applications of statistical signal processing</t>
  </si>
  <si>
    <t>Christoph Brunner</t>
  </si>
  <si>
    <t>Cham, Switzerland</t>
  </si>
  <si>
    <t>for development of global standards for substation automation and smart grids</t>
  </si>
  <si>
    <t>Babak Falsafi</t>
  </si>
  <si>
    <t>Lausanne, Switzerland</t>
  </si>
  <si>
    <t>for contributions to multiprocessor architecture and memory systems</t>
  </si>
  <si>
    <t>Pascal Vitali Fua</t>
  </si>
  <si>
    <t>for contributions to the theory and practice of three-dimensiional shape recovery from images and video sequences</t>
  </si>
  <si>
    <t>Emre I.Telatar</t>
  </si>
  <si>
    <t>for contributions to information theory and coding</t>
  </si>
  <si>
    <t>Marc Pollefeys</t>
  </si>
  <si>
    <t>Zurich, Switzerland</t>
  </si>
  <si>
    <t>for contributions to three-dimensional computer vision</t>
  </si>
  <si>
    <t>Nisheeth Kumar Singh</t>
  </si>
  <si>
    <t>Fislisbach, Aargau, Switzerland</t>
  </si>
  <si>
    <t>for contributions to online control and analysis for power systems</t>
  </si>
  <si>
    <t>Jyh-Cheng Chen</t>
  </si>
  <si>
    <t>Hsinchu, Taiwan</t>
  </si>
  <si>
    <t>for contributions to energy efficient protocols in wireless networks</t>
  </si>
  <si>
    <t>Hsi-Tseng Chou</t>
  </si>
  <si>
    <t>Chung-Li, Taiwan</t>
  </si>
  <si>
    <t>for contributions to high frequency electromagnetic analysis and its applications to antenna design</t>
  </si>
  <si>
    <t>Yennun Huang</t>
  </si>
  <si>
    <t>Taipei, Taiwan</t>
  </si>
  <si>
    <t>for contributions to fault tolerant and failure avoidance software</t>
  </si>
  <si>
    <t>Anthony S. Oates</t>
  </si>
  <si>
    <t>for contributions to the engineering and understanding of interconnect reliability in integrated circuits</t>
  </si>
  <si>
    <t>Ci-Ling Pan</t>
  </si>
  <si>
    <t>for contributions to optoelectronic and liquid crystal devices for ultrafast and terahertz photonics</t>
  </si>
  <si>
    <t>Din Ping Tsai</t>
  </si>
  <si>
    <t>for contributions to nanophotonics and near-field optics for microscopy and storage</t>
  </si>
  <si>
    <t>Yu-Chee Tseng</t>
  </si>
  <si>
    <t>Hsin-Chu, Taiwan</t>
  </si>
  <si>
    <t>for contributions to wireless and mobile networks</t>
  </si>
  <si>
    <t>Chin-Liang Wang</t>
  </si>
  <si>
    <t>Hsin Chu, Taiwan</t>
  </si>
  <si>
    <t>for contributions to signal processing algorithms and architectures for digital communications</t>
  </si>
  <si>
    <t>Bing-Fei Wu</t>
  </si>
  <si>
    <t>for contributions to intelligent transportation and multimedia systems</t>
  </si>
  <si>
    <t>Guu-Chang Yang</t>
  </si>
  <si>
    <t>Taichung, Taiwan</t>
  </si>
  <si>
    <t>for contributions to optical code division multiple access</t>
  </si>
  <si>
    <t>Erdal Arikan</t>
  </si>
  <si>
    <t>Ankara, Bilkent, Turkey</t>
  </si>
  <si>
    <t>for contributions to coding theory</t>
  </si>
  <si>
    <t>Alper Demir</t>
  </si>
  <si>
    <t>Sariyer-Istanbul, Turkey</t>
  </si>
  <si>
    <t>for contributions to stochastic modelling and analysis of phase noise</t>
  </si>
  <si>
    <t>Alan Burns</t>
  </si>
  <si>
    <t>York, Yorkshire, UK</t>
  </si>
  <si>
    <t>for contributions to fixed-priority scheduling for embedded real-time systems</t>
  </si>
  <si>
    <t>John P. R. David</t>
  </si>
  <si>
    <t>Sheffield, South Yorks, UK</t>
  </si>
  <si>
    <t>for contributions to avalanche-photodiodes and impact ionization in semiconductors</t>
  </si>
  <si>
    <t>Jia-Sheng Hong</t>
  </si>
  <si>
    <t>Edinburgh, UK</t>
  </si>
  <si>
    <t>for contributions to microwave planar filter technologies</t>
  </si>
  <si>
    <t>Michael Gangyu Kong</t>
  </si>
  <si>
    <t>Loughborough, Leicestershire, UK</t>
  </si>
  <si>
    <t>for contributions to atmospheric pressure glow discharge sources in biology and medicine</t>
  </si>
  <si>
    <t>Bernard Mulgrew</t>
  </si>
  <si>
    <t>Edinburgh, Scotland, UK</t>
  </si>
  <si>
    <t>for contributions to linear and nonlinear equalizers for adaptive systems</t>
  </si>
  <si>
    <t>Maja Pantic</t>
  </si>
  <si>
    <t>London, UK</t>
  </si>
  <si>
    <t>for contribution to automatic human behavior understanding and affective computing</t>
  </si>
  <si>
    <t>Ian Duncan Robertson</t>
  </si>
  <si>
    <t>Leeds, West Yorkshire, UK</t>
  </si>
  <si>
    <t>for contributions to monolithic microwave integrated circuits and millimeter-wave system-in-package technology</t>
  </si>
  <si>
    <t>Robert Simon Sherratt</t>
  </si>
  <si>
    <t>Reading, Berkshire, UK</t>
  </si>
  <si>
    <t>for contributions to embedded signal processing in consumer electronic devices and products</t>
  </si>
  <si>
    <t>Yiannis J.C. Vardaxoglou</t>
  </si>
  <si>
    <t>for application of metamaterials and electromagnetic band gap structures to antenna systems</t>
  </si>
  <si>
    <t>Wuqiang Yang</t>
  </si>
  <si>
    <t>Sale, Cheshire, UK</t>
  </si>
  <si>
    <t>for contributions to electrical capacitance tomography</t>
  </si>
  <si>
    <t>Robert Whitlock Adams</t>
  </si>
  <si>
    <t>Wilmington, MA, USA</t>
  </si>
  <si>
    <t>for contributions to analog and digital signal processing</t>
  </si>
  <si>
    <t>Rambabu Adapa</t>
  </si>
  <si>
    <t>Palo Alto, CA, USA</t>
  </si>
  <si>
    <t>for leadership in DC and flexible AC transmission systems</t>
  </si>
  <si>
    <t>Hojjat Adeli</t>
  </si>
  <si>
    <t>Columbus, OH, USA</t>
  </si>
  <si>
    <t>for contributions to computational intelligence in infrastructure engineering</t>
  </si>
  <si>
    <t>Sarita V. Adve</t>
  </si>
  <si>
    <t>Urbana, IL, USA</t>
  </si>
  <si>
    <t>for contributions to shared memory semantics and parallel computing</t>
  </si>
  <si>
    <t>Anant Kumar Agarwal</t>
  </si>
  <si>
    <t>Chapel Hill, NC, USA</t>
  </si>
  <si>
    <t>for contributions to silicon carbide power device technology</t>
  </si>
  <si>
    <t>Dakshi Agrawal</t>
  </si>
  <si>
    <t>Hawthorne, NY, USA</t>
  </si>
  <si>
    <t>for contributions to theory, analysis, and design of efficient, secure, and privacy-preserving communication systems</t>
  </si>
  <si>
    <t>Divyakant Agrawal</t>
  </si>
  <si>
    <t>Santa Barbara, CA, USA</t>
  </si>
  <si>
    <t>for contributions to large-scale data management in distributed and networked systems</t>
  </si>
  <si>
    <t>Yucel Altunbasak</t>
  </si>
  <si>
    <t>Atlanta, GA, USA</t>
  </si>
  <si>
    <t>for contributions to super-resolution imaging, color filter array interpolation, and error-resilient video communications</t>
  </si>
  <si>
    <t>Ajith Amerasekera</t>
  </si>
  <si>
    <t>Dallas, TX, USA</t>
  </si>
  <si>
    <t>for leadership in semiconductor innovation and contributions to circuit design</t>
  </si>
  <si>
    <t>James Hampton Anderson</t>
  </si>
  <si>
    <t>for contributions to the implementation of soft-real-time systems on multiprocessor and multicore platforms</t>
  </si>
  <si>
    <t>Thomas Marbory Antonsen</t>
  </si>
  <si>
    <t>Potomac, MD, USA</t>
  </si>
  <si>
    <t>for contributions to the theory of magnetically confined plasmas, laser-plasma interactions and high power coherent radiation sources</t>
  </si>
  <si>
    <t>Carlos A. Araujo</t>
  </si>
  <si>
    <t>Colorado Springs, CO, USA</t>
  </si>
  <si>
    <t>for contributions to the field of ferroelectric nonvolatile memories</t>
  </si>
  <si>
    <t>Murat Arcak</t>
  </si>
  <si>
    <t>Berkeley, CA, USA</t>
  </si>
  <si>
    <t>for contributions to theory and application of nonlinear observer design and the passivity approach to control of distributed systems</t>
  </si>
  <si>
    <t>George William Arnold</t>
  </si>
  <si>
    <t>Gaithersburg, MD, USA</t>
  </si>
  <si>
    <t>for leadership in architecture and protocols for the electric grid and telecommunication networks</t>
  </si>
  <si>
    <t>Ahmad R.S. Bahai</t>
  </si>
  <si>
    <t>Santa Clara, CA, USA</t>
  </si>
  <si>
    <t>for contributions to multi-carrier wireless and wire-line communication systems</t>
  </si>
  <si>
    <t>Theodore Baker</t>
  </si>
  <si>
    <t>Tallahassee, FL, USA</t>
  </si>
  <si>
    <t>for contributions to real-time computing applications</t>
  </si>
  <si>
    <t>Venkataramanan Balakrishnan</t>
  </si>
  <si>
    <t>West Lafayette, IN, USA</t>
  </si>
  <si>
    <t>for contributions to convex optimization in control systems</t>
  </si>
  <si>
    <t>Pierre Baldi</t>
  </si>
  <si>
    <t>Irvine, CA, USA</t>
  </si>
  <si>
    <t>for contributions to machine learning and its applications in the life sciences</t>
  </si>
  <si>
    <t>Kaustav Banerjee</t>
  </si>
  <si>
    <t>for contributions to modeling and design of nanoscale integrated circuit interconnects</t>
  </si>
  <si>
    <t>Farhat Nadeem Beg</t>
  </si>
  <si>
    <t>La Jolla, CA, USA</t>
  </si>
  <si>
    <t>for contributions to high intensity laser matter interactions and pulsed power pinches</t>
  </si>
  <si>
    <t>David Theodore Blaauw</t>
  </si>
  <si>
    <t>Ann Arbor, MI, USA</t>
  </si>
  <si>
    <t>for contributions to adaptive and low power circuit design</t>
  </si>
  <si>
    <t>Kenneth Leonard Calvert</t>
  </si>
  <si>
    <t>Lexington, KY, USA</t>
  </si>
  <si>
    <t>for contributions to internet topology and active networks</t>
  </si>
  <si>
    <t>Zeynep Celik-Butler</t>
  </si>
  <si>
    <t>Arlington, TX, USA</t>
  </si>
  <si>
    <t>for contributions to the understanding of noise and fluctuation phenomena in solid-state devices</t>
  </si>
  <si>
    <t>Chaitali Chakrabarti</t>
  </si>
  <si>
    <t>Tempe, AZ, USA</t>
  </si>
  <si>
    <t>for contributions to low power embedded system design and to very large scale integration architectures for signal processing</t>
  </si>
  <si>
    <t>Yen-Kuang Chen</t>
  </si>
  <si>
    <t>for contributions to algorithm-architecture co-design for multimedia signal processing</t>
  </si>
  <si>
    <t>Mung Chiang</t>
  </si>
  <si>
    <t>Princeton, NJ, USA</t>
  </si>
  <si>
    <t>for contributions to optimization of communication networks and applications to wireless networks, broadband access, and the internet</t>
  </si>
  <si>
    <t>John Nelson Chiasson</t>
  </si>
  <si>
    <t>Boise, ID, USA</t>
  </si>
  <si>
    <t>for contributions to control of electric machines and power converters</t>
  </si>
  <si>
    <t>Chong-Nuen Chris Chu</t>
  </si>
  <si>
    <t>Ames, IA, USA</t>
  </si>
  <si>
    <t>for contributions to physical design of integrated circuits</t>
  </si>
  <si>
    <t>Ronnie F. Chu</t>
  </si>
  <si>
    <t>Philadelphia, PA, USA</t>
  </si>
  <si>
    <t>for contributions to power systems planning</t>
  </si>
  <si>
    <t>Kara Clark</t>
  </si>
  <si>
    <t>Scotia, NY, USA</t>
  </si>
  <si>
    <t>for contributions to modeling of wind power generation</t>
  </si>
  <si>
    <t>Luigi Colombo</t>
  </si>
  <si>
    <t>for contributions to infrared detectors and high-k gate dielectrics</t>
  </si>
  <si>
    <t>Dorin I. Comaniciu</t>
  </si>
  <si>
    <t>for contributions to medical image analysis and computer vision</t>
  </si>
  <si>
    <t>Gerard L. Cote</t>
  </si>
  <si>
    <t>College Station, TX, USA</t>
  </si>
  <si>
    <t>for development of innovative optical sensors for in vitro and in vivo medical diagnosis and monitoring</t>
  </si>
  <si>
    <t>Mark Edward Crovella</t>
  </si>
  <si>
    <t>Boston, MA, USA</t>
  </si>
  <si>
    <t>for contributions to the measurement and analysis of networks and distributed systems</t>
  </si>
  <si>
    <t>Brian Cunningham</t>
  </si>
  <si>
    <t>for contributions to photonics crystals-based biosensors and detection instrumentation</t>
  </si>
  <si>
    <t>Mark R. Cutkosky</t>
  </si>
  <si>
    <t>Stanford, CA, USA</t>
  </si>
  <si>
    <t>for contributions to bio-inspired robotics, dexterous manipulation and haptics</t>
  </si>
  <si>
    <t>Kostas Daniilidis</t>
  </si>
  <si>
    <t>for contributions to visual motion analysis, omni-directional vision, and three-dimensional robot vision</t>
  </si>
  <si>
    <t>Michael Devetsikiotis</t>
  </si>
  <si>
    <t>Raleigh, NC, USA</t>
  </si>
  <si>
    <t>for contributions to rare-event modeling of communication networks</t>
  </si>
  <si>
    <t>Edward Russell Dougherty</t>
  </si>
  <si>
    <t>for contributions to the development of genomic signal processing</t>
  </si>
  <si>
    <t>Alexandra Duel-Hallen</t>
  </si>
  <si>
    <t>for contributions to equalization and wireless communications</t>
  </si>
  <si>
    <t>Stephen Durden</t>
  </si>
  <si>
    <t>Pasadena, CA, USA</t>
  </si>
  <si>
    <t>for contributions to microwave remote sensing and radar systems, including spaceborne cloud radar</t>
  </si>
  <si>
    <t>Abdel-Aty Edris</t>
  </si>
  <si>
    <t>Sunnyvale, CA, USA</t>
  </si>
  <si>
    <t>for leadership in applications of flexible alternating current transmission systems to extra high voltage networks</t>
  </si>
  <si>
    <t>Magnus B. Egerstedt</t>
  </si>
  <si>
    <t>for contributions to hybrid and networked control, with applications in robotics</t>
  </si>
  <si>
    <t>William Eric Eklow</t>
  </si>
  <si>
    <t>San Jose, CA, USA</t>
  </si>
  <si>
    <t>for leadership in test technology for printed circuit assemblies and systems</t>
  </si>
  <si>
    <t>Irfan A. Essa</t>
  </si>
  <si>
    <t>for contributions to computer vision and graphics</t>
  </si>
  <si>
    <t>Ralph Etienne-Cummings</t>
  </si>
  <si>
    <t>Baltimore, MD, USA</t>
  </si>
  <si>
    <t>for contributions to neuromorphic sensory-motor circuits and systems</t>
  </si>
  <si>
    <t>Mostafa Fatemi</t>
  </si>
  <si>
    <t>Rochester, MN, USA</t>
  </si>
  <si>
    <t>for contribution to ultrasound radiation force imaging and tissue characterization</t>
  </si>
  <si>
    <t>Patrick Joseph Flynn</t>
  </si>
  <si>
    <t>Notre Dame, IN, USA</t>
  </si>
  <si>
    <t>for contributions to biometric identification</t>
  </si>
  <si>
    <t>Gary Bryce Fogel</t>
  </si>
  <si>
    <t>San Diego, CA, USA</t>
  </si>
  <si>
    <t>for contributions to computational intelligence and its application to biology, chemistry, and medicine</t>
  </si>
  <si>
    <t>Jeffrey A. Froyd</t>
  </si>
  <si>
    <t>for contributions to engineering education</t>
  </si>
  <si>
    <t>Eric Edward Fullerton</t>
  </si>
  <si>
    <t>for contributions to the synthesis and characterization of magnetic exchange coupled films, superlattices and recording media</t>
  </si>
  <si>
    <t>Stefano Galli</t>
  </si>
  <si>
    <t>Redwood City, CA, USA</t>
  </si>
  <si>
    <t>for contributions to theory, practice, and standardization of power line communication networks</t>
  </si>
  <si>
    <t>Donald Stanley Gardner</t>
  </si>
  <si>
    <t>for contributions to integrated circuit interconnects and integrated inductor technology</t>
  </si>
  <si>
    <t>Douglas Alan Garrity</t>
  </si>
  <si>
    <t>Gilbert, AZ, USA</t>
  </si>
  <si>
    <t>for contributions to analog-to-digital converters for embedded applications</t>
  </si>
  <si>
    <t>Mazin Gilbert</t>
  </si>
  <si>
    <t>Warren, NJ, USA</t>
  </si>
  <si>
    <t>for contributions to speech recognition, speech synthesis, and spoken language understanding</t>
  </si>
  <si>
    <t>Suresh Gopalakrishnan</t>
  </si>
  <si>
    <t>Farmington Hills, MI, USA</t>
  </si>
  <si>
    <t>for contributions to electric drives and control for automotive systems</t>
  </si>
  <si>
    <t>Susan L. Graham</t>
  </si>
  <si>
    <t>for contributions to programming language design and implementation and for service to the discipline of computer science</t>
  </si>
  <si>
    <t>David Alan Grier</t>
  </si>
  <si>
    <t>Washington, DC, USA</t>
  </si>
  <si>
    <t>for contributions to crowd sourcing</t>
  </si>
  <si>
    <t>Leonidas J. Guibas</t>
  </si>
  <si>
    <t>for contributions to algorithms for computational geometry</t>
  </si>
  <si>
    <t>Erich W. Gunther</t>
  </si>
  <si>
    <t>Knoxville, TN, USA</t>
  </si>
  <si>
    <t>for contributions to the development and standardization of techinques for electric power quality</t>
  </si>
  <si>
    <t>Nadim F. Haddad</t>
  </si>
  <si>
    <t>Oakton, VA, USA</t>
  </si>
  <si>
    <t>for development of radiation hardened semiconductor device technology and products for space applications</t>
  </si>
  <si>
    <t>Wilfried Ernst-August Haensch</t>
  </si>
  <si>
    <t>Yorktown Heights, NY, USA</t>
  </si>
  <si>
    <t>for contributions to metal-oxide-semiconductor field-effect transistor device physics and scaling</t>
  </si>
  <si>
    <t>Joseph Y. Halpern</t>
  </si>
  <si>
    <t>Ithaca, NY, USA</t>
  </si>
  <si>
    <t>for contributions to reasoning about knowledge and uncertainty</t>
  </si>
  <si>
    <t>Charles D. Hansen</t>
  </si>
  <si>
    <t>Salt Lake City, UT, USA</t>
  </si>
  <si>
    <t>for contributions to visualizaiton tools for large-scale scientific datasets</t>
  </si>
  <si>
    <t>Ahmed Hassanein</t>
  </si>
  <si>
    <t>for contributions to modeling and simulation of fusion, laser, and discharge produced plasmas</t>
  </si>
  <si>
    <t>Robert D. Howe</t>
  </si>
  <si>
    <t>Cambridge, MA, USA</t>
  </si>
  <si>
    <t>for contributions to haptic interfaces and robotic manipulation</t>
  </si>
  <si>
    <t>Mark S. Humayun</t>
  </si>
  <si>
    <t>Los Angeles, CA, USA</t>
  </si>
  <si>
    <t>for contributions to development of an artificial retina</t>
  </si>
  <si>
    <t>Michael F. Insana</t>
  </si>
  <si>
    <t>for contributions to ultrasound imaging methods, particularly elastography</t>
  </si>
  <si>
    <t>Ray O. Johnson</t>
  </si>
  <si>
    <t>Bethesda, MD, USA</t>
  </si>
  <si>
    <t>for leadership in national security technologies</t>
  </si>
  <si>
    <t>Yogendra Kumar Joshi</t>
  </si>
  <si>
    <t>for contributions to microfabricated cooling devices</t>
  </si>
  <si>
    <t>Charles R. Kalmanek</t>
  </si>
  <si>
    <t>Florham Park, NJ, USA</t>
  </si>
  <si>
    <t>for leadership in advancing architecture, design and management of communications networks and services</t>
  </si>
  <si>
    <t>Ahmed E. Kamal</t>
  </si>
  <si>
    <t>for contributions to optical networks provisioning for multipoint traffic</t>
  </si>
  <si>
    <t>Sing Bing Kang</t>
  </si>
  <si>
    <t>Redmond, WA, USA</t>
  </si>
  <si>
    <t>for contributions to image-based modeling and rendering</t>
  </si>
  <si>
    <t>Haran Chandra Karmaker</t>
  </si>
  <si>
    <t>Round Rock, TX, USA</t>
  </si>
  <si>
    <t>for contributions to the analysis, design and standards of large electrical machines</t>
  </si>
  <si>
    <t>Lydia Kavraki</t>
  </si>
  <si>
    <t>Houston, TX, USA</t>
  </si>
  <si>
    <t>for contributions to robot-motion planning and computational biology</t>
  </si>
  <si>
    <t>Nasser Kehtarnavaz</t>
  </si>
  <si>
    <t>Richardson, TX, USA</t>
  </si>
  <si>
    <t>for contributions to real-time and biomedical image processing</t>
  </si>
  <si>
    <t>Michael C.K. Khoo</t>
  </si>
  <si>
    <t>for contributions to cardiorespiratory control in sleep disorders</t>
  </si>
  <si>
    <t>Clifford Alan King</t>
  </si>
  <si>
    <t>Gloucester, MA, USA</t>
  </si>
  <si>
    <t>for contributions to silicon germanium heterojunction devices and technologies</t>
  </si>
  <si>
    <t>Sanjai Kohli</t>
  </si>
  <si>
    <t>Manhattan Beach, CA, USA</t>
  </si>
  <si>
    <t>for leadership in developing consumer global positioning system receivers</t>
  </si>
  <si>
    <t>Brian H. Kolner</t>
  </si>
  <si>
    <t>Davis, CA, USA</t>
  </si>
  <si>
    <t>for contributions to optical waveform analysis and modelocked lasers</t>
  </si>
  <si>
    <t>Mayuresh V. Kothare</t>
  </si>
  <si>
    <t>Bethlehem, PA, USA</t>
  </si>
  <si>
    <t>for contributions to multivariable constrained control systems and model predictive control</t>
  </si>
  <si>
    <t>Ashok Krishnamoorthy</t>
  </si>
  <si>
    <t>for contributions to optical interconnect devices and their system applications</t>
  </si>
  <si>
    <t>Srikanth V. Krishnamurthy</t>
  </si>
  <si>
    <t>Riverside, CA, USA</t>
  </si>
  <si>
    <t>for contributions to cross-layer protocol design in wireless networks</t>
  </si>
  <si>
    <t>Mark W. Kroll</t>
  </si>
  <si>
    <t>Crystal Bay, MN, USA</t>
  </si>
  <si>
    <t>for contributions to implantable and external defibrillator technology</t>
  </si>
  <si>
    <t>Francis J. Kub</t>
  </si>
  <si>
    <t>Arnold, MD, USA</t>
  </si>
  <si>
    <t>for leadership in the development of wide bandgap semiconductor power electronics</t>
  </si>
  <si>
    <t>Pradeep Lall</t>
  </si>
  <si>
    <t>Auburn, AL, USA</t>
  </si>
  <si>
    <t>for contributions to reliability prediction for electronic packaging</t>
  </si>
  <si>
    <t>Mark Gerald Lauby</t>
  </si>
  <si>
    <t>for leadership in the development and application of techniques for bulk power system reliability</t>
  </si>
  <si>
    <t>Jin Li</t>
  </si>
  <si>
    <t>for contributions to multimedia delivery, compression and storage for real-time communication</t>
  </si>
  <si>
    <t>Junyi Li</t>
  </si>
  <si>
    <t>Bridgewater, NJ, USA</t>
  </si>
  <si>
    <t>for contributions to modulation techinques for mobile broadband communications systems</t>
  </si>
  <si>
    <t>Mike Peng Li</t>
  </si>
  <si>
    <t>for contributions to the design of jitter test technologies</t>
  </si>
  <si>
    <t>Ching-Yung Lin</t>
  </si>
  <si>
    <t>for contributions to network science and multimedia security and retrieval</t>
  </si>
  <si>
    <t>Ming C. Lin</t>
  </si>
  <si>
    <t>for contributions to real-time physics-based interaction and simulation for virtual environments, robotics and haptics</t>
  </si>
  <si>
    <t>Thomas Edward Linnenbrink</t>
  </si>
  <si>
    <t>for leadership in standards for instrumentation and measurement systems</t>
  </si>
  <si>
    <t>Huan Liu</t>
  </si>
  <si>
    <t>for contributions to feature selection in data mining and knowledge discovery</t>
  </si>
  <si>
    <t>Tomas Lozano-Perez</t>
  </si>
  <si>
    <t>for contributions to robot motion planning</t>
  </si>
  <si>
    <t>Kwan-Liu Ma</t>
  </si>
  <si>
    <t>for contributions to large-scale data visualization</t>
  </si>
  <si>
    <t>John Eric Maenchen</t>
  </si>
  <si>
    <t>Arlington, VA, USA</t>
  </si>
  <si>
    <t>for leadership in the development of intense pulsed charged particle beams, and their application for flash radiography</t>
  </si>
  <si>
    <t>Dinesh Manocha</t>
  </si>
  <si>
    <t>for contributions to robot motion planning, rapid prototyping, and virtual environments</t>
  </si>
  <si>
    <t>Jianchang Mao</t>
  </si>
  <si>
    <t>for contributions to pattern recognition, search, content analysis, and computational advertising</t>
  </si>
  <si>
    <t>Mario C. Marconi</t>
  </si>
  <si>
    <t>Fort Collins, CO, USA</t>
  </si>
  <si>
    <t>for contributions to development and use of compact soft x-ray lasers</t>
  </si>
  <si>
    <t>MD Abul Masrur</t>
  </si>
  <si>
    <t>Warren, MI, USA</t>
  </si>
  <si>
    <t>for contributions to fault diagnostics in electric motor drives and automotive electric power systems</t>
  </si>
  <si>
    <t>John David Mathews</t>
  </si>
  <si>
    <t>State College, PA, USA</t>
  </si>
  <si>
    <t>for contributions to radar observations of meteors</t>
  </si>
  <si>
    <t>Malay Kumar Mazumder</t>
  </si>
  <si>
    <t>for contributions to self-cleaning solar panels, and particle size and charge distribution analysis</t>
  </si>
  <si>
    <t>Mark F. McGranaghan</t>
  </si>
  <si>
    <t>for contributions to the analysis of power quality issues</t>
  </si>
  <si>
    <t>Peter J. McNulty</t>
  </si>
  <si>
    <t>Clemson, SC, USA</t>
  </si>
  <si>
    <t>for contributions to radiation-induced soft errors in microelectronics</t>
  </si>
  <si>
    <t>Peter Meer</t>
  </si>
  <si>
    <t>Piscataway, NJ, USA</t>
  </si>
  <si>
    <t>for contributions to mean-shift and robust techniques in computer vision</t>
  </si>
  <si>
    <t>Kathleen Lowe Melde</t>
  </si>
  <si>
    <t>Tucson, AZ, USA</t>
  </si>
  <si>
    <t>for contributions to tunable antennas and their integration in electrical packaging</t>
  </si>
  <si>
    <t>Chunting (Chris) Mi</t>
  </si>
  <si>
    <t>Dearborn, MI, USA</t>
  </si>
  <si>
    <t>for contributions to hybrid electric vehicle modeling and power control</t>
  </si>
  <si>
    <t>Eric Lawrence Miller</t>
  </si>
  <si>
    <t>Medford, MA, USA</t>
  </si>
  <si>
    <t>for contributions to inverse problems and physics-based signal and image processing</t>
  </si>
  <si>
    <t>Russ Miller</t>
  </si>
  <si>
    <t>Buffalo, NY, USA</t>
  </si>
  <si>
    <t>for contributions to theory and practice of parallel algorithms and architectures</t>
  </si>
  <si>
    <t>Veena Misra</t>
  </si>
  <si>
    <t>for contributions to metal electrodes and high-K dielectrics for CMOS applications</t>
  </si>
  <si>
    <t>Eytan Modiano</t>
  </si>
  <si>
    <t>for contributions to cross-layer resource allocation algorithms for wireless, satellite, and optical networks</t>
  </si>
  <si>
    <t>Oleg A. (Alexandrovich) Mukhanov</t>
  </si>
  <si>
    <t>Elmsford, NY, USA</t>
  </si>
  <si>
    <t>for leadership in research and development of superconducting digital electronics</t>
  </si>
  <si>
    <t>Shahriar Negahdaripour</t>
  </si>
  <si>
    <t>Coral Gables, FL, USA</t>
  </si>
  <si>
    <t>for contributions to underwater computer vision</t>
  </si>
  <si>
    <t>Andreas A. Neuber</t>
  </si>
  <si>
    <t>Lubbock, TX, USA</t>
  </si>
  <si>
    <t>for contributions to the physics of dielectric surface flashover in high electric fields</t>
  </si>
  <si>
    <t>William Devereux Palmer</t>
  </si>
  <si>
    <t>Durham, NC, USA</t>
  </si>
  <si>
    <t>for leadership and contributions in microwave and millimeter wave systems and sources</t>
  </si>
  <si>
    <t>Sharatchandra Pankanti</t>
  </si>
  <si>
    <t>for contributions to biometrics and surveillance systems</t>
  </si>
  <si>
    <t>Lucy Y. Pao</t>
  </si>
  <si>
    <t>Boulder, CO, USA</t>
  </si>
  <si>
    <t>for contributions to feedforward and feedback control systems</t>
  </si>
  <si>
    <t>Jon Michael Peha</t>
  </si>
  <si>
    <t>Pittsburgh, PA, USA</t>
  </si>
  <si>
    <t>for leadership in wireless and broadband technology for public safety communications</t>
  </si>
  <si>
    <t>Unil A.G. Perera</t>
  </si>
  <si>
    <t>for contributions to quantum structures for infrared and terahertz detection</t>
  </si>
  <si>
    <t>John Poulton</t>
  </si>
  <si>
    <t>for contributions to high-speed low-power signaling and to graphics architecture</t>
  </si>
  <si>
    <t>Kenneth D. Poulton</t>
  </si>
  <si>
    <t>for contributions to high-speed analog-to-digital conversion</t>
  </si>
  <si>
    <t>Salil Prabhakar</t>
  </si>
  <si>
    <t>Freemont, CA, USA</t>
  </si>
  <si>
    <t>for contributions to biometrics technology</t>
  </si>
  <si>
    <t>Ragunathan Rajkumar</t>
  </si>
  <si>
    <t>for contributions to predictable real-time systems and operating systems</t>
  </si>
  <si>
    <t>Janusz E. Rajski</t>
  </si>
  <si>
    <t>Wilsonville, OR, USA</t>
  </si>
  <si>
    <t>for contributions to digital VLSI circuit testing and test compression</t>
  </si>
  <si>
    <t>Subramanian Ramanathan</t>
  </si>
  <si>
    <t>for contributions to mobile adhoc networks using topology control and directional antennas</t>
  </si>
  <si>
    <t>Parthasarathy Ranganathan</t>
  </si>
  <si>
    <t>for contributions to energy-efficient datacenters</t>
  </si>
  <si>
    <t>Valluri R. Rao</t>
  </si>
  <si>
    <t>for contributions to the characterization technologies for microprocessor and logic circuits</t>
  </si>
  <si>
    <t>Elliot Rappaport</t>
  </si>
  <si>
    <t>Coconut Creek, FL, USA</t>
  </si>
  <si>
    <t>for contributions to grounding in industrial and commercial power systems</t>
  </si>
  <si>
    <t>Lawrence Rauchwerger</t>
  </si>
  <si>
    <t>for contributions to thread-level speculation, parallelizing compilers, and parallel libraries</t>
  </si>
  <si>
    <t>James B. Rawlings</t>
  </si>
  <si>
    <t>Madison, WI, USA</t>
  </si>
  <si>
    <t>for contributions to model predictive control</t>
  </si>
  <si>
    <t>Wanda K. Reder</t>
  </si>
  <si>
    <t>Wayne, IL, USA</t>
  </si>
  <si>
    <t>for leadership in power engineering implementation and workforce development</t>
  </si>
  <si>
    <t>Wonjong Rhee</t>
  </si>
  <si>
    <t>San Francisco, CA, USA</t>
  </si>
  <si>
    <t>for leadership in dynamic spectrum management systems</t>
  </si>
  <si>
    <t>Mark Andrew Richards</t>
  </si>
  <si>
    <t>Marietta, GA, USA</t>
  </si>
  <si>
    <t>for contributions in radar signal processing education</t>
  </si>
  <si>
    <t>John Riedl</t>
  </si>
  <si>
    <t>Minneapolis, MN, USA</t>
  </si>
  <si>
    <t>for contributions to collaborative filtering, recommender systems and social computing</t>
  </si>
  <si>
    <t>Mark Jeffrey Rosker</t>
  </si>
  <si>
    <t>Falls Church, VA, USA</t>
  </si>
  <si>
    <t>for leadership in microwave and millimeter-wave phased arrays, gallium nitride semiconductors, and terahertz electronics</t>
  </si>
  <si>
    <t>George N. Rouskas</t>
  </si>
  <si>
    <t>for contributions in algorithms, protocols, and architectures of optical networks</t>
  </si>
  <si>
    <t>Pedro L. Rustan</t>
  </si>
  <si>
    <t>Chantilly, VA, USA</t>
  </si>
  <si>
    <t>for contributions to miniature satellite technologies</t>
  </si>
  <si>
    <t>Paul C. Sajda</t>
  </si>
  <si>
    <t>New York, NY, USA</t>
  </si>
  <si>
    <t>for development of brain-machine interfaces for image and media search</t>
  </si>
  <si>
    <t>Valentina Salapura</t>
  </si>
  <si>
    <t>for contributions to the architecture and design of multiprocessor systems</t>
  </si>
  <si>
    <t>Eugene, Jr. Santos</t>
  </si>
  <si>
    <t>Hanover, NH, USA</t>
  </si>
  <si>
    <t>for contributions to decision support systems and reasoning under uncertainty</t>
  </si>
  <si>
    <t>Harpreet Sawhney</t>
  </si>
  <si>
    <t>West Windsor, NJ, USA</t>
  </si>
  <si>
    <t>for contributions to video algorithms</t>
  </si>
  <si>
    <t>Akbar M. Sayeed</t>
  </si>
  <si>
    <t>for contributions to statistical signal modeling for wireless communication and sensor networks</t>
  </si>
  <si>
    <t>William L. Scherlis</t>
  </si>
  <si>
    <t>for contributions to software analysis and software engineering education</t>
  </si>
  <si>
    <t>Daniel Louis Schweickart</t>
  </si>
  <si>
    <t>Dayton, OH, USA</t>
  </si>
  <si>
    <t>for contributions to insulation systems and the development of design guidelines for aerospace applications</t>
  </si>
  <si>
    <t>Ben Shneiderman</t>
  </si>
  <si>
    <t>College Park, MD, USA</t>
  </si>
  <si>
    <t>for contributions to human-computer interaction and information visualization</t>
  </si>
  <si>
    <t>Barry L. Shoop</t>
  </si>
  <si>
    <t>West Point, NY, USA</t>
  </si>
  <si>
    <t>for leadership in photonic signal and image processing for national security</t>
  </si>
  <si>
    <t>Thomas R. Shrout</t>
  </si>
  <si>
    <t>University Park, PA, USA</t>
  </si>
  <si>
    <t>for contributions to the development of advanced piezoelectrics for ultrasound transducers</t>
  </si>
  <si>
    <t>Rajiv K. Singh</t>
  </si>
  <si>
    <t>Newberry, FL, USA</t>
  </si>
  <si>
    <t>for contributions to chemical mechanical polishing and thin film process technology</t>
  </si>
  <si>
    <t>Anand Sivasubramaniam</t>
  </si>
  <si>
    <t>for contributions to power management of storage systems and high performance computer systems</t>
  </si>
  <si>
    <t>Andrei Nickolay Slavin</t>
  </si>
  <si>
    <t>Rochester, MI, USA</t>
  </si>
  <si>
    <t>for contributions to magnetic excitations and magnetization dynamics induced by spin transfer</t>
  </si>
  <si>
    <t>Graham C. Smith</t>
  </si>
  <si>
    <t>Upton, NY, USA</t>
  </si>
  <si>
    <t>for contributions to the advancement of detectors for x-rays, charged particles, and thermal neutrons</t>
  </si>
  <si>
    <t>Franky So</t>
  </si>
  <si>
    <t>Gainesville, FL, USA</t>
  </si>
  <si>
    <t>for contributions to organic light emitting diodes</t>
  </si>
  <si>
    <t>Joel S. Spira</t>
  </si>
  <si>
    <t>Coopersburg, PA, USA</t>
  </si>
  <si>
    <t>for leadership in developing and commercializing light control technologies</t>
  </si>
  <si>
    <t>Roy Streit</t>
  </si>
  <si>
    <t>Portsmouth, RI, USA</t>
  </si>
  <si>
    <t>for contributions to multi-target tracking, classification, and sonar signal processing</t>
  </si>
  <si>
    <t>John S. Suehle</t>
  </si>
  <si>
    <t>for contributions to the understanding of thin gate dielectric films</t>
  </si>
  <si>
    <t>Xian-He Sun</t>
  </si>
  <si>
    <t>Chicago, IL, USA</t>
  </si>
  <si>
    <t>for contributions to memory-bounded performance metrics and scalable parallel computing</t>
  </si>
  <si>
    <t>Richard Anthony Tell</t>
  </si>
  <si>
    <t>Colville, WA, USA</t>
  </si>
  <si>
    <t>for contributions to assessment and safety standards for human exposure to radio frequency energy</t>
  </si>
  <si>
    <t>Mark Steven Tillack</t>
  </si>
  <si>
    <t>for contributions to fusion energy technology</t>
  </si>
  <si>
    <t>Kenneth William Tobin</t>
  </si>
  <si>
    <t>Oak Ridge, TN, USA</t>
  </si>
  <si>
    <t>for contributions to computer vision technology for instrumentation and measurement</t>
  </si>
  <si>
    <t>Tommaso Toffoli</t>
  </si>
  <si>
    <t>for contributions to theory of computing including reversible computing, cellular automata, and physics of computation</t>
  </si>
  <si>
    <t>Samir Trabelsi</t>
  </si>
  <si>
    <t>Athens, GA, USA</t>
  </si>
  <si>
    <t>for contributions to microwave measurements on particulate materials for agriculture</t>
  </si>
  <si>
    <t>Stephen Mathias Trimberger</t>
  </si>
  <si>
    <t>for contributions to circuits, architectures and software technology for fleld-programmable gate arrays</t>
  </si>
  <si>
    <t>Edward Weldon Tunstel</t>
  </si>
  <si>
    <t>Laurel, MD, USA</t>
  </si>
  <si>
    <t>for contributions to space robotic system applications on planetary missions</t>
  </si>
  <si>
    <t>Scott J. Tyo</t>
  </si>
  <si>
    <t>for contributions to transient electromagnetics ultra-wideband antennas, and mesoband radiating systems</t>
  </si>
  <si>
    <t>M. Umit Uyar</t>
  </si>
  <si>
    <t>for contributions to conformance testing theory and practice</t>
  </si>
  <si>
    <t>Bane Vasic</t>
  </si>
  <si>
    <t>for contributions to coding theory and its applications in data storage systems and optical communications</t>
  </si>
  <si>
    <t>Erik I. Verriest</t>
  </si>
  <si>
    <t>for contributions to delay systems and modeling time varying and nonlinear systems</t>
  </si>
  <si>
    <t>John F. Wager</t>
  </si>
  <si>
    <t>Corvallis, OR, USA</t>
  </si>
  <si>
    <t>for contributions to the development of transparent electronics</t>
  </si>
  <si>
    <t>Chris Gilbert Van de Walle</t>
  </si>
  <si>
    <t>for contributions to the theory of interfaces, doping and defects in semiconductors</t>
  </si>
  <si>
    <t>Le Yi Wang</t>
  </si>
  <si>
    <t>Detroit, MI, USA</t>
  </si>
  <si>
    <t>for contributions to system identification and the analysis of system complexity</t>
  </si>
  <si>
    <t>James Warnock</t>
  </si>
  <si>
    <t>for contributions to circuit design of high-performance microprocessors</t>
  </si>
  <si>
    <t>Ouri E. Wolfson</t>
  </si>
  <si>
    <t>for contributions to mobile data management</t>
  </si>
  <si>
    <t>Craig L. Woody</t>
  </si>
  <si>
    <t>for the development of radiation detectors for high energy and nuclear physics, and medical imaging</t>
  </si>
  <si>
    <t>Ying (Bob) Chin Yeh</t>
  </si>
  <si>
    <t>Bellevue, WA, USA</t>
  </si>
  <si>
    <t>for contributions to ultra-reliable real-time embedded systems</t>
  </si>
  <si>
    <t>Hao Ying</t>
  </si>
  <si>
    <t>for contributions to theory and biomedical applications of fuzzy control</t>
  </si>
  <si>
    <t>Edward Tsu-Wei Yu</t>
  </si>
  <si>
    <t>Austin, TX, USA</t>
  </si>
  <si>
    <t>for contributions to characterization and device applications of semiconductor nanostructures</t>
  </si>
  <si>
    <t>Wenjun Zeng</t>
  </si>
  <si>
    <t>Columbia, MO, USA</t>
  </si>
  <si>
    <t>for contributions to multimedia communication and security</t>
  </si>
  <si>
    <t>Junshan Zhang</t>
  </si>
  <si>
    <t>for contributions to cross-layer optimization of wireless networks</t>
  </si>
  <si>
    <t>Zhi-Li Zhang</t>
  </si>
  <si>
    <t>for contributions to internet quality-of-service theory and applications</t>
  </si>
  <si>
    <t>Guotong Zhou</t>
  </si>
  <si>
    <t>for contributions to the analysis of nonlinear signals and systems</t>
  </si>
  <si>
    <t>energy conversion</t>
  </si>
  <si>
    <t>optical earth observation images</t>
  </si>
  <si>
    <t>radiation sources, especially their power modules</t>
  </si>
  <si>
    <t>socio-technical networks</t>
  </si>
  <si>
    <t>CMOS technology</t>
  </si>
  <si>
    <t>Donald Grahame Holmes</t>
  </si>
  <si>
    <t>Melbourne, Victoria, Australia</t>
  </si>
  <si>
    <t>for contributions to the modulation and control of solid-state power electronic conversion equipment</t>
  </si>
  <si>
    <t>William Shieh</t>
  </si>
  <si>
    <t>Glen Waverley, Victoria, Australia</t>
  </si>
  <si>
    <t>for contributions to coherent optical orthogonal frequency-division multiplexing</t>
  </si>
  <si>
    <t>Wolfgang M. Boesch</t>
  </si>
  <si>
    <t>Graz, Austria</t>
  </si>
  <si>
    <t>for technical leadership in microwave active devices and circuits</t>
  </si>
  <si>
    <t>Vincent Daniel Blondel</t>
  </si>
  <si>
    <t>Louvain-la-Neuve, Belgium</t>
  </si>
  <si>
    <t>for contributions to computational analysis of systems and networks</t>
  </si>
  <si>
    <t>Marc L. Stubbe</t>
  </si>
  <si>
    <t>Rhode-Saint-Gense, Belgium</t>
  </si>
  <si>
    <t>for contributions to power system analysis and simulation techniques</t>
  </si>
  <si>
    <t>Guy A.E. Vandenbosch</t>
  </si>
  <si>
    <t>Heindonk Willebroek, Belgium</t>
  </si>
  <si>
    <t>for contributions to multilayer antennas and computational electromagnetics</t>
  </si>
  <si>
    <t>Ingrid M.R. Verbauwhede</t>
  </si>
  <si>
    <t>Heverlee, NA, Belgium</t>
  </si>
  <si>
    <t>for contributions to design of secure integrated circuits and systems</t>
  </si>
  <si>
    <t>Max H.M. Costa</t>
  </si>
  <si>
    <t>Campinas, San Paolo, Brazil</t>
  </si>
  <si>
    <t>for contributions to multiterminal information theory</t>
  </si>
  <si>
    <t>Ramachandra Achar</t>
  </si>
  <si>
    <t>for contributions to interconnect and signal integrity analysis in high-speed designs</t>
  </si>
  <si>
    <t>Kwok Kee Chan</t>
  </si>
  <si>
    <t>Brampton, ON, Canada</t>
  </si>
  <si>
    <t>for development of planar lens beamforming networks and broadband antennas</t>
  </si>
  <si>
    <t>Louis A. Dessaint</t>
  </si>
  <si>
    <t>Montreal, QC, Canada</t>
  </si>
  <si>
    <t>for contributions to simulation and control of power systems and electric machines</t>
  </si>
  <si>
    <t>Branislav V. Djokic</t>
  </si>
  <si>
    <t>for contributions to precision metrology in electrical power applications</t>
  </si>
  <si>
    <t>Ali Emadi</t>
  </si>
  <si>
    <t>Hamilton, ON, Canada</t>
  </si>
  <si>
    <t>for contributions to electric power conversion and control for electric and hybrid vehicles</t>
  </si>
  <si>
    <t>Aaron Fenster</t>
  </si>
  <si>
    <t>London, ON, Canada</t>
  </si>
  <si>
    <t>for contributions to medical Imaging and ultrasound-guided intervention</t>
  </si>
  <si>
    <t>Clément Gosselin</t>
  </si>
  <si>
    <t>Quebec, QC, Canada</t>
  </si>
  <si>
    <t>for contributions to parallel robotic mechanisms and to underactuated robotic hands</t>
  </si>
  <si>
    <t>Geoffrey Stephen Klempner</t>
  </si>
  <si>
    <t>for contribution to steam turbine-driven generators</t>
  </si>
  <si>
    <t>Tamas Linder</t>
  </si>
  <si>
    <t>Kingston, ON, Canada</t>
  </si>
  <si>
    <t>for contributions to source coding and quantization</t>
  </si>
  <si>
    <t>Yan-Fei Liu</t>
  </si>
  <si>
    <t>for contributions to digital control techniques of power electronics converters</t>
  </si>
  <si>
    <t>Jean Mahseredjian</t>
  </si>
  <si>
    <t>for contributions to computation and modeling of power systems transients</t>
  </si>
  <si>
    <t>Kipling Gordon Morison</t>
  </si>
  <si>
    <t>Burnaby, BC, Canada</t>
  </si>
  <si>
    <t>for contributions to on-line stability assessment tools for power systems</t>
  </si>
  <si>
    <t>Serge Pelissou</t>
  </si>
  <si>
    <t>Varennes, QC, Canada</t>
  </si>
  <si>
    <t>for contributions to characterization of extruded cables and components in their life cycle</t>
  </si>
  <si>
    <t>Jon George Rokne</t>
  </si>
  <si>
    <t>Calgary, AB, Canada</t>
  </si>
  <si>
    <t>for contributions to computer graphics and geographic information systems</t>
  </si>
  <si>
    <t>Richard C. Rose</t>
  </si>
  <si>
    <t>Montreal, Canada</t>
  </si>
  <si>
    <t>for contributions in acoustic modeling of automatic speech and speaker recognition</t>
  </si>
  <si>
    <t>Weiming Shen</t>
  </si>
  <si>
    <t>for contributions to agent-based collaboration technologies and applications</t>
  </si>
  <si>
    <t>Yanda Li</t>
  </si>
  <si>
    <t>for contributions to research and education in signal processing and bioinformatics</t>
  </si>
  <si>
    <t>Jinhu Lu</t>
  </si>
  <si>
    <t>for contributions to complex networks and nonlinear circuits and systems</t>
  </si>
  <si>
    <t>Yi Ma</t>
  </si>
  <si>
    <t>for contributions to computer vision and pattern recognition</t>
  </si>
  <si>
    <t>Zaiping Nie</t>
  </si>
  <si>
    <t>Chengdu, Sichuan, P.R.China</t>
  </si>
  <si>
    <t>for leadership in engineering and education in electromagnetics</t>
  </si>
  <si>
    <t>Xi-Zhao Wang</t>
  </si>
  <si>
    <t>Baoding, Hebei, China</t>
  </si>
  <si>
    <t>for contributions to development of fuzzy decision tree and clustering techniques</t>
  </si>
  <si>
    <t>Feng Wu</t>
  </si>
  <si>
    <t>for contributions to visual data compression and communication</t>
  </si>
  <si>
    <t>Dehong Xu</t>
  </si>
  <si>
    <t>Hangzhou, Zhejiang, China</t>
  </si>
  <si>
    <t>for contributions to power electronic applications to renewable energy systems</t>
  </si>
  <si>
    <t>Wen-Yan Yin</t>
  </si>
  <si>
    <t>Hangzhou, Zhejiang, P.R.China</t>
  </si>
  <si>
    <t>for contributions to multi-physics solutions for intentional electromagnetic interference and nanostructure electromagnetic compatibility</t>
  </si>
  <si>
    <t>Zhi-Hua Zhou</t>
  </si>
  <si>
    <t>for contributions to learning systems in data mining and pattern recognition</t>
  </si>
  <si>
    <t>Raja Chatila</t>
  </si>
  <si>
    <t>for contributions to robot navigation and cognitive robotics</t>
  </si>
  <si>
    <t>Franois Chaumette</t>
  </si>
  <si>
    <t>Rennes, France</t>
  </si>
  <si>
    <t>for contributions to vision-based robot control</t>
  </si>
  <si>
    <t>Gerard Denis Cohen</t>
  </si>
  <si>
    <t>for contributions to combinatorial aspects of coding theory</t>
  </si>
  <si>
    <t>Gerard Ghibaudo</t>
  </si>
  <si>
    <t>for contributions to electron device characterization and modeling</t>
  </si>
  <si>
    <t>Christine Guillemot</t>
  </si>
  <si>
    <t>Rennes-Cedex, France</t>
  </si>
  <si>
    <t>for contributions to image and video compression</t>
  </si>
  <si>
    <t>Yann Kerr</t>
  </si>
  <si>
    <t>Toulouse Cedex 9, France</t>
  </si>
  <si>
    <t>for contributions to two-dimensional L-band microwave interferometer design</t>
  </si>
  <si>
    <t>Carlos Mazure</t>
  </si>
  <si>
    <t>Bernin, France</t>
  </si>
  <si>
    <t>for leadership in the field of silicon on insulator and memory technologies</t>
  </si>
  <si>
    <t>Renovell Nichel</t>
  </si>
  <si>
    <t>Montpellier Cedex, Herault, France</t>
  </si>
  <si>
    <t>for contributions to failure analysis and to defect-oriented tests of digital and analog circuits and systems</t>
  </si>
  <si>
    <t>Christian Yves Dominique Pichot</t>
  </si>
  <si>
    <t>Valbonne, France</t>
  </si>
  <si>
    <t>for contributions to microwave tomography and antenna designs</t>
  </si>
  <si>
    <t>Beatrice Popescu</t>
  </si>
  <si>
    <t>for contributions to image and video compression and networking</t>
  </si>
  <si>
    <t>André Seznec</t>
  </si>
  <si>
    <t>for contributions to design of branch predictors and cache memory for processor architectures</t>
  </si>
  <si>
    <t>Rolf Alfons Aschenbrenner</t>
  </si>
  <si>
    <t>Berlin, Germany</t>
  </si>
  <si>
    <t>for contributions to microelectronic packaging</t>
  </si>
  <si>
    <t>Mihai Datcu</t>
  </si>
  <si>
    <t>Wessling, Germany</t>
  </si>
  <si>
    <t>for contributions to information mining of high resolution synthetic aperature radar and</t>
  </si>
  <si>
    <t>Andre Kaup</t>
  </si>
  <si>
    <t>for contributions to video coding and object-based video signal processing</t>
  </si>
  <si>
    <t>Gerhard Johannes Krieger</t>
  </si>
  <si>
    <t>Wessling, Bavaria, Germany</t>
  </si>
  <si>
    <t>for contributions to advanced synthetic aperture radar systems</t>
  </si>
  <si>
    <t>Juerg Leuthold</t>
  </si>
  <si>
    <t>for contributions to high-speed optical communications</t>
  </si>
  <si>
    <t>Carsten W. Scherer</t>
  </si>
  <si>
    <t>Stuttgart, Germany</t>
  </si>
  <si>
    <t>for contributions to optimization-based robust controller synthesis</t>
  </si>
  <si>
    <t>Dimitris Gizopoulos</t>
  </si>
  <si>
    <t>Athens, Greece</t>
  </si>
  <si>
    <t>for contributions to self-testing and on-line error detection of microprocessor architectures</t>
  </si>
  <si>
    <t>Constantinos B. Papadias</t>
  </si>
  <si>
    <t>Peania, Athens, Greece</t>
  </si>
  <si>
    <t>for contributions to signal processing and coding for multi-antenna wireless systems</t>
  </si>
  <si>
    <t>Amine Bermak</t>
  </si>
  <si>
    <t>for contributions to sensing and processing of vision and olfactory circuits and systems</t>
  </si>
  <si>
    <t>Mansun Chan</t>
  </si>
  <si>
    <t>for contributions to CMOS device modeling</t>
  </si>
  <si>
    <t>Kwok Tong Chau</t>
  </si>
  <si>
    <t>for contributions to energy systems for electric and hybrid vehicles</t>
  </si>
  <si>
    <t>Xiaohua Jia</t>
  </si>
  <si>
    <t>Hong Kong, S.A.R., China</t>
  </si>
  <si>
    <t>for contributions to distributed computing systems and multicast communications</t>
  </si>
  <si>
    <t>Helen Mei-Ling Meng</t>
  </si>
  <si>
    <t>for contributions to spoken language and multimodal systems</t>
  </si>
  <si>
    <t>Daniel Palomar</t>
  </si>
  <si>
    <t>for contributions to convex optimization-based signal processing for communications</t>
  </si>
  <si>
    <t>Tak-Shing Peter Yum</t>
  </si>
  <si>
    <t>Shatin, Hong Kong</t>
  </si>
  <si>
    <t>for contributions to the architecture and resource management of communication networks</t>
  </si>
  <si>
    <t>Om-Prakash Narayan Calla</t>
  </si>
  <si>
    <t>Jodhpur, Rajasthan, India</t>
  </si>
  <si>
    <t>for leadership in space applications of microwave technology and remote sensing</t>
  </si>
  <si>
    <t>Jayant Ramaswamy Haritsa</t>
  </si>
  <si>
    <t>for contributions to data management systems</t>
  </si>
  <si>
    <t>Sreenivasa S. Murthy</t>
  </si>
  <si>
    <t>for contributions to self-excited induction generators and renewable energy applications</t>
  </si>
  <si>
    <t>Pradeep K. Sinha</t>
  </si>
  <si>
    <t>for leadership in distributed and parallel processing systems</t>
  </si>
  <si>
    <t>Bayya Yegnanarayana</t>
  </si>
  <si>
    <t>Hyderabad, AP, India</t>
  </si>
  <si>
    <t>for contributions to digital signal processing research and education</t>
  </si>
  <si>
    <t>Cian O. Mathuna</t>
  </si>
  <si>
    <t>Cork, Ireland</t>
  </si>
  <si>
    <t>for leadership in the development of power supply using micromagnetics on silicon</t>
  </si>
  <si>
    <t>Yonina C. Eldar</t>
  </si>
  <si>
    <t>Haifa, Israel</t>
  </si>
  <si>
    <t>for contributions to compressed sampling, generalized sampling, and convex optimization</t>
  </si>
  <si>
    <t>Leo Joskowicz</t>
  </si>
  <si>
    <t>Jerusalem, Israel</t>
  </si>
  <si>
    <t>for contributions to computer assisted surgery and medical image processing</t>
  </si>
  <si>
    <t>Ephraim Zehavi</t>
  </si>
  <si>
    <t>Ramat-Gan, Israel</t>
  </si>
  <si>
    <t>for contributions to pragmatic coding and bit interleaving</t>
  </si>
  <si>
    <t>Gaetano Assanto</t>
  </si>
  <si>
    <t>for contributions to nonlinear optical guides and spatial solitons</t>
  </si>
  <si>
    <t>Salvo Baglio</t>
  </si>
  <si>
    <t>Catania, Italy</t>
  </si>
  <si>
    <t>for contributions to development of microsensors and magnetometers</t>
  </si>
  <si>
    <t>Maurice Emile Borgeaud</t>
  </si>
  <si>
    <t>Frascati, Rome, Italy</t>
  </si>
  <si>
    <t>for leadership in microwave remote sensing from spaceborne systems and retrieval of bio-physical and geo-physical parameters for land applications</t>
  </si>
  <si>
    <t>David Esseni</t>
  </si>
  <si>
    <t>Udine, Italy</t>
  </si>
  <si>
    <t>for contributions to characterization and modeling of mobility and quasi-ballistic transport in MOS transistors</t>
  </si>
  <si>
    <t>Elena Ferrari</t>
  </si>
  <si>
    <t>Varese, Italy</t>
  </si>
  <si>
    <t>for contributions to security and privacy for data and applications</t>
  </si>
  <si>
    <t>Paolo Ettore Gamba</t>
  </si>
  <si>
    <t>Pavia, Italy</t>
  </si>
  <si>
    <t>for contributions to very high resolution remote sending image processing of urban areas</t>
  </si>
  <si>
    <t>Riccardo Lanari</t>
  </si>
  <si>
    <t>Napoli, Italy</t>
  </si>
  <si>
    <t>for contributions to synthetic aperture radar processing</t>
  </si>
  <si>
    <t>Marco Liserre</t>
  </si>
  <si>
    <t>Bari, Italy</t>
  </si>
  <si>
    <t>for contributions to grid connection of renewable energy systems and industrial drives</t>
  </si>
  <si>
    <t>Antonio De Maio</t>
  </si>
  <si>
    <t>for contributions to radar signal processing</t>
  </si>
  <si>
    <t>Gaudenzio Meneghesso</t>
  </si>
  <si>
    <t>for contributions to the reliability physics of compound semiconductors devices</t>
  </si>
  <si>
    <t>Mauro Mongiardo</t>
  </si>
  <si>
    <t>Perugia, Italy</t>
  </si>
  <si>
    <t>for contributions to the modal analysis of complex electromagnetic structures</t>
  </si>
  <si>
    <t>Marcello Pelillo</t>
  </si>
  <si>
    <t>Venezia Mestre, Italy</t>
  </si>
  <si>
    <t>for contributions to graph-theoretic and optimization-based approaches in pattern recognition and computer vision</t>
  </si>
  <si>
    <t>Corsi Sandro</t>
  </si>
  <si>
    <t>Castellanza, Varese, Italy</t>
  </si>
  <si>
    <t>for contributions to wide-area voltage and reactive power regulation and protection</t>
  </si>
  <si>
    <t>Francesco Svelto</t>
  </si>
  <si>
    <t>for contributions to analysis and design of radio frequency circuits and systems</t>
  </si>
  <si>
    <t>Hiroyuki Arai</t>
  </si>
  <si>
    <t>Yokohama-city, Kanagawa, Japan</t>
  </si>
  <si>
    <t>for contributions to the design and analysis of low profile antennas for mobile communications</t>
  </si>
  <si>
    <t>Andrzej Cichocki</t>
  </si>
  <si>
    <t>Wako, Saitama, Japan</t>
  </si>
  <si>
    <t>for contributions to applications of blind signal processing and artificial neural networks</t>
  </si>
  <si>
    <t>Takatomo Enoki</t>
  </si>
  <si>
    <t>Atsugi-shi, Kanagawa, Japan</t>
  </si>
  <si>
    <t>for contributions to compound semiconductor high speed integrated circuits for optical and wireless communication systems</t>
  </si>
  <si>
    <t>Akira Hirose</t>
  </si>
  <si>
    <t>Bunkyo-ku, Tokyo, Japan</t>
  </si>
  <si>
    <t>for contributions to theory and radar applications of complex-valued neural networks</t>
  </si>
  <si>
    <t>Nei Kato</t>
  </si>
  <si>
    <t>for contributions to satellite systems and network intrusion detection</t>
  </si>
  <si>
    <t>Tetsuya Kawanishi</t>
  </si>
  <si>
    <t>for contributions to high-speed and precise lightwave modulation technologies</t>
  </si>
  <si>
    <t>Kazuro Kikuchi</t>
  </si>
  <si>
    <t>for contributions to coherent optical communication systems</t>
  </si>
  <si>
    <t>Masaru Kitsuregawa</t>
  </si>
  <si>
    <t>for contributions to high performance database technology</t>
  </si>
  <si>
    <t>Masaaki Niwa</t>
  </si>
  <si>
    <t>Tennoudai, Tsukuba, Japan</t>
  </si>
  <si>
    <t>for contributions to CMOS technology using high dielectric constant materials and metal gate</t>
  </si>
  <si>
    <t>Masaya Notomi</t>
  </si>
  <si>
    <t>Atsugi, Kanagawa, Japan</t>
  </si>
  <si>
    <t>for leadership in the development of photonic crystals and applications</t>
  </si>
  <si>
    <t>Eiji Oki</t>
  </si>
  <si>
    <t>Chofu, Tokyo, Japan</t>
  </si>
  <si>
    <t>for contributions to high-performance packet switching and path computation technologies</t>
  </si>
  <si>
    <t>Takuro Sato</t>
  </si>
  <si>
    <t>Honjo-shi, Satitama-ken, Japan</t>
  </si>
  <si>
    <t>for contributions to W-CDMA cellular standardization</t>
  </si>
  <si>
    <t>Hirotaka Tamura</t>
  </si>
  <si>
    <t>Kawasaki, Kanagawa, Japan</t>
  </si>
  <si>
    <t>for contributions to technology for high speed interconnects</t>
  </si>
  <si>
    <t>Masayuki Tanimoto</t>
  </si>
  <si>
    <t>Nagoya, Japan</t>
  </si>
  <si>
    <t>for contributions to the development of free-viewpoint television and its MPEG standard</t>
  </si>
  <si>
    <t>Haruhiko Tsuchiya</t>
  </si>
  <si>
    <t>Kofu, Yamanashi, Japan</t>
  </si>
  <si>
    <t>for contributions to single-mode optical fiber transmission</t>
  </si>
  <si>
    <t>Kenji Uchino</t>
  </si>
  <si>
    <t>for contributions to pizeoelectric and electrostrictive actuators and electromechanical</t>
  </si>
  <si>
    <t>Leonid Grcev</t>
  </si>
  <si>
    <t>Skopje, Macedonia</t>
  </si>
  <si>
    <t>for contributions to transient electromagnetic modeling of grounding systems</t>
  </si>
  <si>
    <t>Guglielmi Marco</t>
  </si>
  <si>
    <t>Noordwijk, The Netherlands</t>
  </si>
  <si>
    <t>for contributions to multimode equivalent network representations and microwave filter design</t>
  </si>
  <si>
    <t>Antonius F.W. Van der Steen</t>
  </si>
  <si>
    <t>Rotterdam, The Netherlands</t>
  </si>
  <si>
    <t>for development of ultrasound diagnostic techniques for vulnerable plaque detection</t>
  </si>
  <si>
    <t>Jacek A. Blazewicz</t>
  </si>
  <si>
    <t>Poznan, Poland</t>
  </si>
  <si>
    <t>for contributions to combinatorial models of task scheduling</t>
  </si>
  <si>
    <t>Tadeusz Kaczorek</t>
  </si>
  <si>
    <t>for contributions to industrial control systems</t>
  </si>
  <si>
    <t>Jerzy Tyszer</t>
  </si>
  <si>
    <t>Lalit Kumar Goel</t>
  </si>
  <si>
    <t>for contributions to the development and application of reliability techniques in electric power systems</t>
  </si>
  <si>
    <t>Kai-Kuang Ma</t>
  </si>
  <si>
    <t>for contributions to image processing and digital video coding</t>
  </si>
  <si>
    <t>Ulrich Jakobus</t>
  </si>
  <si>
    <t>Stellenbosch, Western Cape, South Africa</t>
  </si>
  <si>
    <t>for leadership in hybrid computational tool development and commercialization</t>
  </si>
  <si>
    <t>Frank Chongwoo Park</t>
  </si>
  <si>
    <t>Seoul, South Korea</t>
  </si>
  <si>
    <t>for contributions to geometric methods in robot mechanics</t>
  </si>
  <si>
    <t>Jong-Keun Park</t>
  </si>
  <si>
    <t>for contributions to design of electricity markets</t>
  </si>
  <si>
    <t>Sailing He</t>
  </si>
  <si>
    <t>Stockholm, Sweden</t>
  </si>
  <si>
    <t>for contributions to subwavelength photonics</t>
  </si>
  <si>
    <t>Hakan Hjalmarsson</t>
  </si>
  <si>
    <t>for contributions to data-based controller design</t>
  </si>
  <si>
    <t>Karl Henrik Johansson</t>
  </si>
  <si>
    <t>for contributions to the applications of hybrid and networked systems</t>
  </si>
  <si>
    <t>Rolf Johansson</t>
  </si>
  <si>
    <t>Lund, Sweden</t>
  </si>
  <si>
    <t>for contributions to system identification and adaptive control</t>
  </si>
  <si>
    <t>Gerald Quentin Maguire</t>
  </si>
  <si>
    <t>Kista, Stockholm, Sweden</t>
  </si>
  <si>
    <t>for contributions to mobile networks and cognitive radio systems</t>
  </si>
  <si>
    <t>Jan Camenisch</t>
  </si>
  <si>
    <t>Rueschlikon, Switzerland</t>
  </si>
  <si>
    <t>for contributions to privacy-enhancing cryptographic protocols</t>
  </si>
  <si>
    <t>Paul Muralt</t>
  </si>
  <si>
    <t>Lausanne, VD, Switzerland</t>
  </si>
  <si>
    <t>for contributions to piezoelectric microelectro mechanical systems</t>
  </si>
  <si>
    <t>Lucio Rossi</t>
  </si>
  <si>
    <t>Geneva 23, Switzerland</t>
  </si>
  <si>
    <t>for leadership in developing magnetic systems for the Large Hadron Collider</t>
  </si>
  <si>
    <t>Yao-Wen Chang</t>
  </si>
  <si>
    <t>for contributions to VLSI physical design and manufacturability</t>
  </si>
  <si>
    <t>Kuo-Ning Chiang</t>
  </si>
  <si>
    <t>HsinChu, Taiwan</t>
  </si>
  <si>
    <t>for contributions to design and reliability of electronic packaging</t>
  </si>
  <si>
    <t>Tzi-Dar Chiueh</t>
  </si>
  <si>
    <t>for contributions to baseband processing integrated circuits for communications systems</t>
  </si>
  <si>
    <t>Mark Liao</t>
  </si>
  <si>
    <t>for contributions to image and video forensics and security</t>
  </si>
  <si>
    <t>Ying-Dar Lin</t>
  </si>
  <si>
    <t>for contributions to multi-hop cellular communications and deep packet inspection</t>
  </si>
  <si>
    <t>Chih-Wen Liu</t>
  </si>
  <si>
    <t>for applications of phasor measurements to fault location and dynamics monitoring in power networks</t>
  </si>
  <si>
    <t>Wei-Yen Wayne Wang</t>
  </si>
  <si>
    <t>for contributions to observer-based adaptive fuzzy-neural control for uncertain nonlinear systems</t>
  </si>
  <si>
    <t>Tzong-Lin Wu</t>
  </si>
  <si>
    <t>for contributions to noise mitigation technologies and electromagnetic compatibility design on printed circuit boards</t>
  </si>
  <si>
    <t>Chen-Hua Douglas Yu</t>
  </si>
  <si>
    <t>Hsin-Chu County, Taiwan</t>
  </si>
  <si>
    <t>for leadership in development of interconnect technology for integrated circuits</t>
  </si>
  <si>
    <t>David Roger Bull</t>
  </si>
  <si>
    <t>Bristol, South Glos., UK</t>
  </si>
  <si>
    <t>for contributions in video analysis, compression and communications</t>
  </si>
  <si>
    <t>David Robert Sime Cumming</t>
  </si>
  <si>
    <t>Glasgow, UK</t>
  </si>
  <si>
    <t>for contributions to integrated sensors and microsystem technology</t>
  </si>
  <si>
    <t>Giles Martin Foody</t>
  </si>
  <si>
    <t>Nottingham, Nottinghamshire, UK</t>
  </si>
  <si>
    <t>for contributions to the remote sensing of land cover</t>
  </si>
  <si>
    <t>Hani Hagras</t>
  </si>
  <si>
    <t>Colchester, UK</t>
  </si>
  <si>
    <t>for contributions to fuzzy systems</t>
  </si>
  <si>
    <t>Yang Hao</t>
  </si>
  <si>
    <t>Barnet, Hertfordshire, UK</t>
  </si>
  <si>
    <t>for contributions to antennas and propagation for body-centric wireless communications</t>
  </si>
  <si>
    <t>Peter B. Key</t>
  </si>
  <si>
    <t>Cambridge, Cambs, UK</t>
  </si>
  <si>
    <t>for contributions to optimal control of trunk reservations and distributed admission control in communication systems</t>
  </si>
  <si>
    <t>Nicholas G. Kingsbury</t>
  </si>
  <si>
    <t>Cambridge, UK</t>
  </si>
  <si>
    <t>for contributions to wavelet transform theory and filterbank design</t>
  </si>
  <si>
    <t>Paul Leonard Lewin</t>
  </si>
  <si>
    <t>Southampton, Hampshire, UK</t>
  </si>
  <si>
    <t>for contributions to high voltage cable engineering</t>
  </si>
  <si>
    <t>Danilo Mandic</t>
  </si>
  <si>
    <t>for contributions to multivariate and nonlinear learning systems</t>
  </si>
  <si>
    <t>Bikash C. Pal</t>
  </si>
  <si>
    <t>for contributions to power system stability and control</t>
  </si>
  <si>
    <t>John Robertson</t>
  </si>
  <si>
    <t>for contributions to the understanding of high-k dielectrics and metal gate electrodes for</t>
  </si>
  <si>
    <t>Philip Charles Woodland</t>
  </si>
  <si>
    <t>for contributions to large vocabulary speech recognition</t>
  </si>
  <si>
    <t>Eric Morgan Yeatman</t>
  </si>
  <si>
    <t>for contributions to the development of micro-electro-mechanical devices</t>
  </si>
  <si>
    <t>Martin Buehler (1)</t>
  </si>
  <si>
    <t>Watertown, MA, USA</t>
  </si>
  <si>
    <t>for contributions to design and control of legged robots</t>
  </si>
  <si>
    <t>Scott T. Acton</t>
  </si>
  <si>
    <t>Charlottesville, VA, USA</t>
  </si>
  <si>
    <t>for contributions to biomedical image analysis</t>
  </si>
  <si>
    <t>Robert Campbell Aitken</t>
  </si>
  <si>
    <t>for contributions to testing and diagnosis of integrated circuits</t>
  </si>
  <si>
    <t>Stephen B. Alexander</t>
  </si>
  <si>
    <t>Linthicum, MD, USA</t>
  </si>
  <si>
    <t>for contributions to optical communication technologies, systems, and architectures</t>
  </si>
  <si>
    <t>Jeffrey G. Andrews</t>
  </si>
  <si>
    <t>for contributions to cellular and ad-hoc wireless communications</t>
  </si>
  <si>
    <t>Carter M. Armstrong</t>
  </si>
  <si>
    <t>San Carlos, CA, USA</t>
  </si>
  <si>
    <t>for technical leadership in the development of high power microwave and millimeter-wave</t>
  </si>
  <si>
    <t>Farrokh Ayazi</t>
  </si>
  <si>
    <t>for contributions to micro-electro-mechanical resonators and resonant gyroscopes</t>
  </si>
  <si>
    <t>Ralph H. Baer</t>
  </si>
  <si>
    <t>Manchester, NH, USA</t>
  </si>
  <si>
    <t>for contributions to the creation, development and commercialization of interactive video games</t>
  </si>
  <si>
    <t>R. Jacob Baker</t>
  </si>
  <si>
    <t>for contributions to the design of memory integrated circuits</t>
  </si>
  <si>
    <t>Alexander A. Balandin</t>
  </si>
  <si>
    <t>for contributions to characterization of thermo-electric properties of semiconductor nanostructures and graphene</t>
  </si>
  <si>
    <t>Peter Michael Balma</t>
  </si>
  <si>
    <t>Nutley, NJ, USA</t>
  </si>
  <si>
    <t>for leadership in developing technical guides for electric power equipment</t>
  </si>
  <si>
    <t>Andrew R. Barron</t>
  </si>
  <si>
    <t>New Haven, CT, USA</t>
  </si>
  <si>
    <t>for contributions to information theory and statistics</t>
  </si>
  <si>
    <t>John Edward Barth</t>
  </si>
  <si>
    <t>Williston, VT, USA</t>
  </si>
  <si>
    <t>for contributiions to design and development of embedded dynamic random access memory</t>
  </si>
  <si>
    <t>Sanjoy K. Baruah</t>
  </si>
  <si>
    <t>for contributions to the design of real-time embedded systems</t>
  </si>
  <si>
    <t>Khosrow Behbehani</t>
  </si>
  <si>
    <t>for contributions to development of respiratory therapy devices in chronic pulmonary diseases chronic pulmonary diseases</t>
  </si>
  <si>
    <t>Robert Emanuel Berry</t>
  </si>
  <si>
    <t>Los Altos Hills, CA, USA</t>
  </si>
  <si>
    <t>for leadership in high capacity satellite systems</t>
  </si>
  <si>
    <t>Enrico Bocchieri</t>
  </si>
  <si>
    <t>for contributions to computational models for speech recognition</t>
  </si>
  <si>
    <t>Rodney Allen Brooks</t>
  </si>
  <si>
    <t>for contributions to theory and practice of behavorial robotics and artificial intelligence</t>
  </si>
  <si>
    <t>Ramon Caceres</t>
  </si>
  <si>
    <t>for contributions to mobile computing and communications</t>
  </si>
  <si>
    <t>Vince Daniel Calhoun</t>
  </si>
  <si>
    <t>Albuquerque, NM, USA</t>
  </si>
  <si>
    <t>for contributions to data-driven processing of multimodal brain imaging and genetic data</t>
  </si>
  <si>
    <t>Charles F. Campbell</t>
  </si>
  <si>
    <t>for contributions to microwave and millimeter-wave integrated circuits</t>
  </si>
  <si>
    <t>Gail Carpenter</t>
  </si>
  <si>
    <t>for contributions to adaptive resonance theory and modeling of Hodgkin-Huxley neurons</t>
  </si>
  <si>
    <t>Robert Henry Caverly</t>
  </si>
  <si>
    <t>Villanova, PA, USA</t>
  </si>
  <si>
    <t>for contributions to modeling and design of radio frequency switching devices</t>
  </si>
  <si>
    <t>Jeffrey R. Childress</t>
  </si>
  <si>
    <t>for contributions to nanostructured materials and their applications in magnetic recording</t>
  </si>
  <si>
    <t>Peter Sienpin Chow</t>
  </si>
  <si>
    <t>Los Alto, CA, USA</t>
  </si>
  <si>
    <t>for contributions to digital subscriber line technology</t>
  </si>
  <si>
    <t>David S. Cochran</t>
  </si>
  <si>
    <t>Mt. View, CA, USA</t>
  </si>
  <si>
    <t>for contributions to design, architecture and algorithms for HP-35, the first pocket scientific calculator</t>
  </si>
  <si>
    <t>Jonathan Hudson Connell</t>
  </si>
  <si>
    <t>for contributions to security and privacy in biometrics</t>
  </si>
  <si>
    <t>Marco Corsi</t>
  </si>
  <si>
    <t>Parker, TX, USA</t>
  </si>
  <si>
    <t>for development of high-speed amplifiers and analog to-digital convertors</t>
  </si>
  <si>
    <t>Paul William Coteus</t>
  </si>
  <si>
    <t>for contributions to packaging for high performance computing systems</t>
  </si>
  <si>
    <t>William Robert Mc Cown</t>
  </si>
  <si>
    <t>Orlando, FL, USA</t>
  </si>
  <si>
    <t>for leadership in the design, application, and manufacturing of superconducting generators and turbogenerators</t>
  </si>
  <si>
    <t>Suman Datta</t>
  </si>
  <si>
    <t>for contributions to high-performance advanced silicon and compound semiconductor transistor technologies</t>
  </si>
  <si>
    <t>Suhas Diggavi</t>
  </si>
  <si>
    <t>for contributions to wireless networks and systems</t>
  </si>
  <si>
    <t>Yujie J. Ding</t>
  </si>
  <si>
    <t>for contributions to high terahertz power generators</t>
  </si>
  <si>
    <t>Matthew B. Dwyer</t>
  </si>
  <si>
    <t>Lincoln, NE, USA</t>
  </si>
  <si>
    <t>for contributions to specification, testing, analysis, and verification of concurrent software</t>
  </si>
  <si>
    <t>Ayman M. EL-Refaie</t>
  </si>
  <si>
    <t>Niskayuna, NY, USA</t>
  </si>
  <si>
    <t>for contributions to high-speed permanent magnet machines for transportation and aerospace systems</t>
  </si>
  <si>
    <t>Ahmed Mostafa Elantably</t>
  </si>
  <si>
    <t>Carmel, IN, USA</t>
  </si>
  <si>
    <t>for contributions to AC machinery for electrical traction</t>
  </si>
  <si>
    <t>Johan Heinrich R. Enslin</t>
  </si>
  <si>
    <t>Charlotte, NC, USA</t>
  </si>
  <si>
    <t>for contributions to integration of renewable energy into power networks and using power electronics</t>
  </si>
  <si>
    <t>Rene-Jean Essiambre</t>
  </si>
  <si>
    <t>Holmdel, NJ, USA</t>
  </si>
  <si>
    <t>for contributions to fiber nonlinearities in optical telecommunication systems</t>
  </si>
  <si>
    <t>Bruce Behruz Fardanesh</t>
  </si>
  <si>
    <t>White Plains, NY, USA</t>
  </si>
  <si>
    <t>for contributions to phasor measurement technology and Flexible AC Transmission Systems</t>
  </si>
  <si>
    <t>Jeffrey R. Foerster</t>
  </si>
  <si>
    <t>Portland, OR, USA</t>
  </si>
  <si>
    <t>for leadership in wireless personal area networking</t>
  </si>
  <si>
    <t>Erwin Carl Gangl</t>
  </si>
  <si>
    <t>Centerville, OH, USA</t>
  </si>
  <si>
    <t>for development of digital avionics intra-communication systems and Mil-Std-1553</t>
  </si>
  <si>
    <t>David Garlan</t>
  </si>
  <si>
    <t>for contributions to software architecture</t>
  </si>
  <si>
    <t>Alan Dale George</t>
  </si>
  <si>
    <t>for contributions to reconfigurable and high-performance computing</t>
  </si>
  <si>
    <t>Saeed S. Ghassemzadeh</t>
  </si>
  <si>
    <t>for contributions to measurement and modeling of broadband wireless channels and their applications to system design</t>
  </si>
  <si>
    <t>Georgios Ginis</t>
  </si>
  <si>
    <t>San Mateo, CA, USA</t>
  </si>
  <si>
    <t>for contributions to transmission optimization in digital subscriber loops</t>
  </si>
  <si>
    <t>Fred Glover</t>
  </si>
  <si>
    <t>for contributions to computer based optimization</t>
  </si>
  <si>
    <t>Kenneth Goodson</t>
  </si>
  <si>
    <t>for contributions to thermal management of electronic packaging</t>
  </si>
  <si>
    <t>Marshall Greenspan</t>
  </si>
  <si>
    <t>Fairfield, CT, USA</t>
  </si>
  <si>
    <t>for contributions to design and development multi-channel radars</t>
  </si>
  <si>
    <t>Ruyan Guo</t>
  </si>
  <si>
    <t>San Antonio, TX, USA</t>
  </si>
  <si>
    <t>for contributions to understanding of polarization phenomena in ferroelectric solid-solution systems</t>
  </si>
  <si>
    <t>Alexander M. Haimovich</t>
  </si>
  <si>
    <t>North Brunswick, NJ, USA</t>
  </si>
  <si>
    <t>for contributions to signal processing in adaptive arrays and multiple sensor radar</t>
  </si>
  <si>
    <t>Jung Han</t>
  </si>
  <si>
    <t>for contributions to epitaxial technologies for wide bandgap semiconductor materials and devices</t>
  </si>
  <si>
    <t>Kenneth A. Hansen</t>
  </si>
  <si>
    <t>Lago Vista, TX, USA</t>
  </si>
  <si>
    <t>for technical leadership in wireless communications</t>
  </si>
  <si>
    <t>James Hayward Harlow</t>
  </si>
  <si>
    <t>Mentone, AL, USA</t>
  </si>
  <si>
    <t>for leadership in IEEE technical and standardization committees on transformer technology</t>
  </si>
  <si>
    <t>James C. Hoe</t>
  </si>
  <si>
    <t>for contributions to high-level hardware design and synthesis</t>
  </si>
  <si>
    <t>Anders Host-Madsen</t>
  </si>
  <si>
    <t>Honolulu, HI, USA</t>
  </si>
  <si>
    <t>for contributions to communication theory for wireless networks</t>
  </si>
  <si>
    <t>Michael S. Hsiao</t>
  </si>
  <si>
    <t>Blacksburg, VA, USA</t>
  </si>
  <si>
    <t>for contributions to automatic test pattern generation of integrated circuits</t>
  </si>
  <si>
    <t>Dan Mircea Ionel</t>
  </si>
  <si>
    <t>Fox Point, WI, USA</t>
  </si>
  <si>
    <t>for contributions to the analysis, design and manufacturing of high efficiency electric machines</t>
  </si>
  <si>
    <t>Sushil Jajodia</t>
  </si>
  <si>
    <t>Fairfax, VA, USA</t>
  </si>
  <si>
    <t>Swarn Singh Kalsi</t>
  </si>
  <si>
    <t>for development and application of high temperature superconductor electric power equipment</t>
  </si>
  <si>
    <t>Lina Jamil Karam</t>
  </si>
  <si>
    <t>Scottsdale, AZ, USA</t>
  </si>
  <si>
    <t>for contributions to perception-based visual processing, image and video communications and digital filtering</t>
  </si>
  <si>
    <t>Joel S. Karp</t>
  </si>
  <si>
    <t>for contributions to quantitative imaging of positron emission tomography</t>
  </si>
  <si>
    <t>Jeffrey Owen Kephart</t>
  </si>
  <si>
    <t>for contributions and leadership in autonomic computing</t>
  </si>
  <si>
    <t>Gerhard Klimeck</t>
  </si>
  <si>
    <t>for contributions to atomistic quantum simulation tools for nanoelectronic devices</t>
  </si>
  <si>
    <t>Kevin Wesley Kobayashi</t>
  </si>
  <si>
    <t>Torrance, CA, USA</t>
  </si>
  <si>
    <t>for contributions to monolithic microwave integrated circuits (MMIC)</t>
  </si>
  <si>
    <t>Wei Hu Koh</t>
  </si>
  <si>
    <t>for development of three-dimensional multichip modules and flip chip interconnects</t>
  </si>
  <si>
    <t>Joseph Andrew Konstan</t>
  </si>
  <si>
    <t>for contributions to human-computer interaction and social media applications</t>
  </si>
  <si>
    <t>Yoram Koren</t>
  </si>
  <si>
    <t>for contributions to flexible automation and manufacturing systems</t>
  </si>
  <si>
    <t>Kenneth Kreutz-Delgado</t>
  </si>
  <si>
    <t>for contributions to sparse signal recovery algorithms and dictionary learning</t>
  </si>
  <si>
    <t>Kannan Krishnan</t>
  </si>
  <si>
    <t>Seattle, WA, USA</t>
  </si>
  <si>
    <t>for contributions to nano-magnetic technology in medicine</t>
  </si>
  <si>
    <t>Kadaba R. Lakshmikumar</t>
  </si>
  <si>
    <t>Basking Ridge, NJ, USA</t>
  </si>
  <si>
    <t>for contributions to design of mixed signal CMOS integrated circuits for telecommunications</t>
  </si>
  <si>
    <t>Carl Edward Landwehr</t>
  </si>
  <si>
    <t>McLean, VA, USA</t>
  </si>
  <si>
    <t>for contributions to cybersecurity</t>
  </si>
  <si>
    <t>David C. Larbalestier</t>
  </si>
  <si>
    <t>for contributions to development of superconducting materials leading to high field magnetics</t>
  </si>
  <si>
    <t>Sung-Ju Lee</t>
  </si>
  <si>
    <t>for contributions to algorithms for routing, multicasting, and interference mitigation in wireless local area networks</t>
  </si>
  <si>
    <t>Luke Fleet Lester</t>
  </si>
  <si>
    <t>for contributions to quantum dot lasers</t>
  </si>
  <si>
    <t>Guifang Li</t>
  </si>
  <si>
    <t>for contributions to all-optical signal processing and high-capacity fiber-optic transmission</t>
  </si>
  <si>
    <t>Li Erran Li</t>
  </si>
  <si>
    <t>Edison, NJ, USA</t>
  </si>
  <si>
    <t>for contributions to the design of algorithms and protocols for wireless networks</t>
  </si>
  <si>
    <t>Shunlin Liang</t>
  </si>
  <si>
    <t>for contributions to remote sensing from satellite observations</t>
  </si>
  <si>
    <t>Daniel Liberzon</t>
  </si>
  <si>
    <t>for contributions to analysis and design of switched, nonlinear and quantized control systems</t>
  </si>
  <si>
    <t>James P. Libous</t>
  </si>
  <si>
    <t>Endwell, NY, USA</t>
  </si>
  <si>
    <t>for contributions to switching noise minimization in CMOS technology</t>
  </si>
  <si>
    <t>Mikko Herman Lipasti</t>
  </si>
  <si>
    <t>for contributions to the microarchitecture and design of high-performance microprocessors and computer systems</t>
  </si>
  <si>
    <t>Michal Lipson</t>
  </si>
  <si>
    <t>for contributions to design and applications of nanoscale photonic devices</t>
  </si>
  <si>
    <t>Eugene Litvinov</t>
  </si>
  <si>
    <t>Holyoke, MA, USA</t>
  </si>
  <si>
    <t>for leadership in market design and power system control</t>
  </si>
  <si>
    <t>Ravi V. Mahajan</t>
  </si>
  <si>
    <t>Chandler, AZ, USA</t>
  </si>
  <si>
    <t>for contributions to electronic packaging technology and thermal management of microprocessors</t>
  </si>
  <si>
    <t>Madhav V. Marathe</t>
  </si>
  <si>
    <t>for contributions to development of formal models and software tools for understanding</t>
  </si>
  <si>
    <t>Radu Marculescu</t>
  </si>
  <si>
    <t>for contributions to design and optimization of on-chip communication for embedded multicore systems</t>
  </si>
  <si>
    <t>Igor L. Markov</t>
  </si>
  <si>
    <t>for contributions to optimization methods in electronic design automation</t>
  </si>
  <si>
    <t>Paul Watson Marshall</t>
  </si>
  <si>
    <t>Brookneal, VA, USA</t>
  </si>
  <si>
    <t>for contributions to understanding the impact of particle radiation on satellite reliability and survivabilty</t>
  </si>
  <si>
    <t>Alex McEachern</t>
  </si>
  <si>
    <t>Alameda, CA, USA</t>
  </si>
  <si>
    <t>for contributions to power quality measurement and immunity</t>
  </si>
  <si>
    <t>Dean L. Mensa</t>
  </si>
  <si>
    <t>Venura, CA, USA</t>
  </si>
  <si>
    <t>for contributions to high-resolution radar cross section imaging</t>
  </si>
  <si>
    <t>Subhasish Mitra</t>
  </si>
  <si>
    <t>for contributions to design and test of robust integrated circuits</t>
  </si>
  <si>
    <t>Arthur Sherman Morris</t>
  </si>
  <si>
    <t>for development and commercialization of CMOS radio frequency micro electro-mechanical systems</t>
  </si>
  <si>
    <t>Matt W. Mutka</t>
  </si>
  <si>
    <t>East Lansing, MI, USA</t>
  </si>
  <si>
    <t>for contributions to distributed computing, mobile computing and networking</t>
  </si>
  <si>
    <t>Brad A. Myers</t>
  </si>
  <si>
    <t>for development of software tools for human-computer interaction</t>
  </si>
  <si>
    <t>Chris John Myers</t>
  </si>
  <si>
    <t>for contributions to design and testing for asynchronous, analog, and genetic circuits</t>
  </si>
  <si>
    <t>Michael Robert Neuman</t>
  </si>
  <si>
    <t>Houghton, MI, USA</t>
  </si>
  <si>
    <t>for contributions to biomedical sensors and instrumentation with clinical applications</t>
  </si>
  <si>
    <t>Ali M. Niknejad</t>
  </si>
  <si>
    <t>for contributions to millimeter-wave radio frequency systems</t>
  </si>
  <si>
    <t>Cun-Zheng Ning</t>
  </si>
  <si>
    <t>for contributions to nanophotonics and nanowire lasers</t>
  </si>
  <si>
    <t>Chikaodinaka Okechi-Dike Nwankpa</t>
  </si>
  <si>
    <t>for contributions to real-time computation in power system analysis</t>
  </si>
  <si>
    <t>John Williams Palmour</t>
  </si>
  <si>
    <t>for leadership in the development and commercialization of wide-bandgap semiconductor devices</t>
  </si>
  <si>
    <t>Antonia Papandreou</t>
  </si>
  <si>
    <t>for contributions to applications of time-frequency signal processing</t>
  </si>
  <si>
    <t>Steven D. Pekarek</t>
  </si>
  <si>
    <t>W. Lafayette, IN, USA</t>
  </si>
  <si>
    <t>for contributions to modeling and simulation of electrical machines</t>
  </si>
  <si>
    <t>David J. Perreault</t>
  </si>
  <si>
    <t>for contributions to design and application of very high frequency power electronic converters</t>
  </si>
  <si>
    <t>John Wallace Pierre</t>
  </si>
  <si>
    <t>Laramie, WY, USA</t>
  </si>
  <si>
    <t>for development of signal processing methods for estimation of power-system stability</t>
  </si>
  <si>
    <t>Kameshwar Poolla</t>
  </si>
  <si>
    <t>for contributions to system identification, robust control, and applications to semiconductor manufacturing</t>
  </si>
  <si>
    <t>Peter J. Pupalaikis</t>
  </si>
  <si>
    <t>Chestnut Ridge, NY, USA</t>
  </si>
  <si>
    <t>for contributions to high-speed waveform digitizing instruments</t>
  </si>
  <si>
    <t>Sanjay Raman</t>
  </si>
  <si>
    <t>for leadership in adaptive microwave and millimeter-wave integrated circuits</t>
  </si>
  <si>
    <t>Steven K. Reinhardt</t>
  </si>
  <si>
    <t>for contributions to computer system design and evaluation</t>
  </si>
  <si>
    <t>Kate A. Remley</t>
  </si>
  <si>
    <t>for contributions to calibration and measurement of wireless communication systems</t>
  </si>
  <si>
    <t>Alton D. Romig</t>
  </si>
  <si>
    <t>Palmdale, CA, USA</t>
  </si>
  <si>
    <t>for leadership in management of research and development for defense systems</t>
  </si>
  <si>
    <t>Caroline Anne Ross</t>
  </si>
  <si>
    <t>for contributions to synthesis and characterization of nanoscale structures and films for magnetic and magneto-optical devices</t>
  </si>
  <si>
    <t>Mark E. Russell</t>
  </si>
  <si>
    <t>Waltham, MA, USA</t>
  </si>
  <si>
    <t>for leadership in the development and fielding of RF/microwave systems for national security and defense</t>
  </si>
  <si>
    <t>Matthew Olanipekun Sadiku</t>
  </si>
  <si>
    <t>Cypress, TX, USA</t>
  </si>
  <si>
    <t>for contributions to computational electromagnetics and engineering education</t>
  </si>
  <si>
    <t>Sudeep Sarkar</t>
  </si>
  <si>
    <t>Tampa, FL, USA</t>
  </si>
  <si>
    <t>for contributions to computer vision</t>
  </si>
  <si>
    <t>Michael Antonio Savageau</t>
  </si>
  <si>
    <t>for application of systems engineering concepts to molecular biology</t>
  </si>
  <si>
    <t>John Brand Schneider</t>
  </si>
  <si>
    <t>Pullman, WA, USA</t>
  </si>
  <si>
    <t>for contributions to the finite-difference time-domain method in computational electromagnetics</t>
  </si>
  <si>
    <t>Robert C. Scully</t>
  </si>
  <si>
    <t>League City, TX, USA</t>
  </si>
  <si>
    <t>for contributions to protection of aerospace systems from lightning and electromagnetic interference</t>
  </si>
  <si>
    <t>Erchin Serpedin</t>
  </si>
  <si>
    <t>for contributions to synchronization of communication systems</t>
  </si>
  <si>
    <t>L. Dennis Shapiro</t>
  </si>
  <si>
    <t>Chestnut Hill, MA, USA</t>
  </si>
  <si>
    <t>for leadership in development and commercialization of personal emergency response systems</t>
  </si>
  <si>
    <t>Gaurav Sharma</t>
  </si>
  <si>
    <t>Rochester, NY, USA</t>
  </si>
  <si>
    <t>for contributions to electronic imaging and media security</t>
  </si>
  <si>
    <t>Prashant Shenoy</t>
  </si>
  <si>
    <t>Amherst, MA, USA</t>
  </si>
  <si>
    <t>for contributions to the design and analysis of distributed systems and computer networking</t>
  </si>
  <si>
    <t>Subhash L. Shinde</t>
  </si>
  <si>
    <t>for contributions to thermal management and 3D electronics packaging technologies</t>
  </si>
  <si>
    <t>Claudio T. Silva</t>
  </si>
  <si>
    <t>Brooklyn, NY, USA</t>
  </si>
  <si>
    <t>for contributions to geometric computing and visualization</t>
  </si>
  <si>
    <t>Kevin Skadron</t>
  </si>
  <si>
    <t>for contributions to thermal modeling in microprocessors</t>
  </si>
  <si>
    <t>James Charles Smith</t>
  </si>
  <si>
    <t>Kitty Hawk, NC, USA</t>
  </si>
  <si>
    <t>for leadership in integration of wind energy sources into the electric power grid</t>
  </si>
  <si>
    <t>Stefano Soatto</t>
  </si>
  <si>
    <t>for contributions to dynamic visual processes</t>
  </si>
  <si>
    <t>Mary Lou Soffa</t>
  </si>
  <si>
    <t>for contributions to improved efficiency and robustness of software</t>
  </si>
  <si>
    <t>Sang Hyuk Son</t>
  </si>
  <si>
    <t>for contributions to data management and scheduling in real-time systems</t>
  </si>
  <si>
    <t>John Warren Spargo</t>
  </si>
  <si>
    <t>Redondo Beach, CA, USA</t>
  </si>
  <si>
    <t>for leadership in superconducting electronics and related technologies</t>
  </si>
  <si>
    <t>Craig Brian Stunkel</t>
  </si>
  <si>
    <t>for contributions to design and implementation of high-performance interconnection networks</t>
  </si>
  <si>
    <t>Dennis Michael Sullivan</t>
  </si>
  <si>
    <t>Moscow, ID, USA</t>
  </si>
  <si>
    <t>for contributions to time-domain electromagnetic simulation</t>
  </si>
  <si>
    <t>Ron Sun</t>
  </si>
  <si>
    <t>Troy, NY, USA</t>
  </si>
  <si>
    <t>for contributions to cognitive architectures and computations</t>
  </si>
  <si>
    <t>Valerie Elaine Taylor</t>
  </si>
  <si>
    <t>for contributions to performance enhancement of parallel computing applications</t>
  </si>
  <si>
    <t>Randhir P.S. Thakur</t>
  </si>
  <si>
    <t>Fremont, CA, USA</t>
  </si>
  <si>
    <t>for leadership in development and implementation of single-wafer technology in semiconductor manufacturing</t>
  </si>
  <si>
    <t>Thomas N. Theis</t>
  </si>
  <si>
    <t>for leadership in the development of semiconductor technologies</t>
  </si>
  <si>
    <t>Zhi (Gerry) Tian</t>
  </si>
  <si>
    <t>for contributions to ultra-wideband wireless communications and localization</t>
  </si>
  <si>
    <t>Leon M. Tolbert</t>
  </si>
  <si>
    <t>for contributions to multilevel power electronic converter technology</t>
  </si>
  <si>
    <t>Michail K. Tsatsanis</t>
  </si>
  <si>
    <t>Huntington Beach, CA, USA</t>
  </si>
  <si>
    <t>for contributions to wireless and digital subscriber line communications</t>
  </si>
  <si>
    <t>Gene Tsudik</t>
  </si>
  <si>
    <t>for contributions to distributed systems security and privacy</t>
  </si>
  <si>
    <t>Antonia M. Tulino</t>
  </si>
  <si>
    <t>Lincroft, NJ, USA</t>
  </si>
  <si>
    <t>for contributions to the development and application of random matrix methods in information theory</t>
  </si>
  <si>
    <t>Matthew Turk</t>
  </si>
  <si>
    <t>for contributions to computer vision and perceptual interfaces</t>
  </si>
  <si>
    <t>Ramasamy Uthurusamy</t>
  </si>
  <si>
    <t>for contributions to data mining and artificial intelligence</t>
  </si>
  <si>
    <t>John Paul Verboncoeur</t>
  </si>
  <si>
    <t>for contributions to computational plasma physics and plasma device applications</t>
  </si>
  <si>
    <t>Pramod Viswanath</t>
  </si>
  <si>
    <t>for contributions to the theory and practice of wireless communications</t>
  </si>
  <si>
    <t>Harish Viswanathan</t>
  </si>
  <si>
    <t>New Providence, NJ, USA</t>
  </si>
  <si>
    <t>for contributions to wireless communication systems</t>
  </si>
  <si>
    <t>Wen-Hann Wang</t>
  </si>
  <si>
    <t>Hiilsboro, OR, USA</t>
  </si>
  <si>
    <t>for contributions to multi-level cache hierarchy and multiprocessor systems</t>
  </si>
  <si>
    <t>Yuan Wang</t>
  </si>
  <si>
    <t>Boca Raton, FL, USA</t>
  </si>
  <si>
    <t>for contributions to stability and control of nonlinear systems</t>
  </si>
  <si>
    <t>Karl Foster Warnick</t>
  </si>
  <si>
    <t>Provo, UT, USA</t>
  </si>
  <si>
    <t>for contributions to theoretical and numerical analysis of phased-array antennas and microwave systems</t>
  </si>
  <si>
    <t>James Lewis Wayman</t>
  </si>
  <si>
    <t>Pebble Beach, CA, USA</t>
  </si>
  <si>
    <t>for contributions to standards, testing, and analysis of biometrics in automated human recognition systems</t>
  </si>
  <si>
    <t>Tsachy Weissman</t>
  </si>
  <si>
    <t>for contributions to information theory and its application in signal processing</t>
  </si>
  <si>
    <t>David James Wetherall</t>
  </si>
  <si>
    <t>for contributions to the design of flexible, robust, and secure networks</t>
  </si>
  <si>
    <t>Dapeng Wu</t>
  </si>
  <si>
    <t>for contributions to video communication and processing and wireless networking</t>
  </si>
  <si>
    <t>Jing Xiao</t>
  </si>
  <si>
    <t>for contributions to robot compliant motion and haptic interaction</t>
  </si>
  <si>
    <t>Jie Yang</t>
  </si>
  <si>
    <t>for contributions to multimodal human-computer interaction</t>
  </si>
  <si>
    <t>Peide Ye</t>
  </si>
  <si>
    <t>for contributions to compound semiconductor MOSFET materials and devices</t>
  </si>
  <si>
    <t>Ramin Zabih</t>
  </si>
  <si>
    <t>for contributions to computer vision algorithms</t>
  </si>
  <si>
    <t>Qing Zhao</t>
  </si>
  <si>
    <t>for contributions to learning and decision theory in dynamic systems with applications to cognitive networking</t>
  </si>
  <si>
    <t>Glenn Zorpette</t>
  </si>
  <si>
    <t>for contributions to professional communication in electrical and electronics technology</t>
  </si>
  <si>
    <t>Geoffrey G. Zweig</t>
  </si>
  <si>
    <t>for contribuitons to advance speech recognition</t>
  </si>
  <si>
    <t>for control centers</t>
  </si>
  <si>
    <t>and electrode cleaning</t>
  </si>
  <si>
    <t>vacuum microelectronics and field emission displays</t>
  </si>
  <si>
    <t>Branko Celler</t>
  </si>
  <si>
    <t>Epping, NSW, Australia</t>
  </si>
  <si>
    <t>for contributions to telehealth services for the management of chronic disease</t>
  </si>
  <si>
    <t>Andres Cuevas</t>
  </si>
  <si>
    <t>Canberra, ACT, Australia</t>
  </si>
  <si>
    <t>for contributions to the science and technological development of silicon solar cells</t>
  </si>
  <si>
    <t>Yingjie Guo</t>
  </si>
  <si>
    <t>Marsfield, NSW, Australia</t>
  </si>
  <si>
    <t>for contributions to smart reconfigurable and high gain antennas for broadband wireless communications systems</t>
  </si>
  <si>
    <t>Muhammed Rahman</t>
  </si>
  <si>
    <t>Australia New South Wales, Australia</t>
  </si>
  <si>
    <t>for contributions to direct torque control of integrated permanent magnet machines</t>
  </si>
  <si>
    <t>Andre van Schaik</t>
  </si>
  <si>
    <t>Penrith, NSW, Australia</t>
  </si>
  <si>
    <t>for contributions to neuromorphic circuits and systems</t>
  </si>
  <si>
    <t>Wei-Xing Zheng</t>
  </si>
  <si>
    <t>for contributions to signal processing and system identification</t>
  </si>
  <si>
    <t>Thilo Sauter</t>
  </si>
  <si>
    <t>Neustadt, Austria</t>
  </si>
  <si>
    <t>for contributions to synchronization and security in automation networks</t>
  </si>
  <si>
    <t>Jan Van Houdt</t>
  </si>
  <si>
    <t>for contributions to flash memory devices</t>
  </si>
  <si>
    <t>Marc Van Hulle</t>
  </si>
  <si>
    <t>for contributions to biomedical signal processing and biological modeling</t>
  </si>
  <si>
    <t>Jean-Pierre Raskin</t>
  </si>
  <si>
    <t>for contributions to the characterization of silicon-on-insulator RF MOSFETs and MEMS devices</t>
  </si>
  <si>
    <t>of multi-agent systems</t>
  </si>
  <si>
    <t>Interuniversity Microelectronics Center (IMEC) Leuven, Belgium</t>
  </si>
  <si>
    <t>for contributions to the design of CMOS RF transceivers</t>
  </si>
  <si>
    <t>Cursino Jacobina</t>
  </si>
  <si>
    <t>Campina Grande, Brazil</t>
  </si>
  <si>
    <t>for contributions to the development of power converters and machine drives</t>
  </si>
  <si>
    <t>Jacobus Swart</t>
  </si>
  <si>
    <t>Campinas, Brazil</t>
  </si>
  <si>
    <t>for contributions to microelectronics education in Brazil</t>
  </si>
  <si>
    <t>Germano Torres</t>
  </si>
  <si>
    <t>Itajuba, Brazil</t>
  </si>
  <si>
    <t>for contributions to the application of intelligent systems to power systems</t>
  </si>
  <si>
    <t>Ambrish Chandra</t>
  </si>
  <si>
    <t>for contributions to power distribution and renewable energy systems</t>
  </si>
  <si>
    <t>Guang Gong</t>
  </si>
  <si>
    <t>for contributions to sequences and cryptography applied to communications and security</t>
  </si>
  <si>
    <t>Hassan Kojori</t>
  </si>
  <si>
    <t>for contributions to the design and application of predictive and diagnostic algorithms in power electronics converters</t>
  </si>
  <si>
    <t>Jain Pei</t>
  </si>
  <si>
    <t>for contributions to data mining and knowledge discovery</t>
  </si>
  <si>
    <t>Wen Tong</t>
  </si>
  <si>
    <t>for leadership in the development of 3G and 4G wireless communication systems</t>
  </si>
  <si>
    <t>Zhou Wang</t>
  </si>
  <si>
    <t>for contributions to perceptual image processing and quality assessment</t>
  </si>
  <si>
    <t>Wei Yu</t>
  </si>
  <si>
    <t>for contributions to optimization techniques for multiple-input-multiple-output communications</t>
  </si>
  <si>
    <t>Hong Zhang</t>
  </si>
  <si>
    <t>Edmonton, AL, Canada</t>
  </si>
  <si>
    <t>for contributions to collective robotics and intelligent sensing in oil sand mining</t>
  </si>
  <si>
    <t>Huijun Gao</t>
  </si>
  <si>
    <t>Harbin, China</t>
  </si>
  <si>
    <t>for contributions to the theory and industrial applications of networked control systems</t>
  </si>
  <si>
    <t>Yun He</t>
  </si>
  <si>
    <t>for contributions to video coding and communication technologies</t>
  </si>
  <si>
    <t>Sheng Liu</t>
  </si>
  <si>
    <t>Wuhan, China</t>
  </si>
  <si>
    <t>for leadership in engineering development of LED packaging</t>
  </si>
  <si>
    <t>Bin Ning</t>
  </si>
  <si>
    <t>for contributions to train operation control systems</t>
  </si>
  <si>
    <t>Jiancheng Shi</t>
  </si>
  <si>
    <t>for contributions to active and passive microwave remote sensing</t>
  </si>
  <si>
    <t>Changsheng Xu</t>
  </si>
  <si>
    <t>for contributions to multimedia content analysis</t>
  </si>
  <si>
    <t>Ji-Feng Zhang</t>
  </si>
  <si>
    <t>for contributions to parameter identification and adaptive control of stochastic systems</t>
  </si>
  <si>
    <t>Yongguang Zhang</t>
  </si>
  <si>
    <t>for contributions to software radio technology</t>
  </si>
  <si>
    <t>Hector Fenech</t>
  </si>
  <si>
    <t>for leadership in the definition of telecommunications satellite architectures and systems through innovation and technological exploitation</t>
  </si>
  <si>
    <t>Remi Gribonval</t>
  </si>
  <si>
    <t>Cedex, France</t>
  </si>
  <si>
    <t>for contributions to the theory and applications of sparse signal processing</t>
  </si>
  <si>
    <t>Martin Buss</t>
  </si>
  <si>
    <t>Muenchen, Germany</t>
  </si>
  <si>
    <t>for contributions to haptic telepresence systems and autonomous robots</t>
  </si>
  <si>
    <t>Joachim Ender</t>
  </si>
  <si>
    <t>Wachtberg, Germany</t>
  </si>
  <si>
    <t>for contributions to multi-channel synthetic aperture radar and radar array signal processing</t>
  </si>
  <si>
    <t>Helmut Graeb</t>
  </si>
  <si>
    <t>Munich, Germany</t>
  </si>
  <si>
    <t>for contributions to design centering and structural analysis of analog circuits</t>
  </si>
  <si>
    <t>Irena Hajnsek</t>
  </si>
  <si>
    <t>for contributions to synthetic aperture radar imaging using airborne sensors and satellite missions</t>
  </si>
  <si>
    <t>Peter Hoeher</t>
  </si>
  <si>
    <t>Kiel, Germany</t>
  </si>
  <si>
    <t>for contributions to decoding and detection that include reliability information</t>
  </si>
  <si>
    <t>Konstantinos Papathanassiou</t>
  </si>
  <si>
    <t>for contributions to polarimetric interferometry for synthetic aperture radar</t>
  </si>
  <si>
    <t>George Karagiannidis</t>
  </si>
  <si>
    <t>Thessaloniki, Greece</t>
  </si>
  <si>
    <t>for contributions to the performance analysis of wireless communication systems</t>
  </si>
  <si>
    <t>Jing Kevin Chen</t>
  </si>
  <si>
    <t>for contributions to compound semiconductor heterojunction transistor technologies</t>
  </si>
  <si>
    <t>Yu-Kwong Kwok</t>
  </si>
  <si>
    <t>for contributions to resource scheduling algorithms in parallel and distributed systems</t>
  </si>
  <si>
    <t>Sam Kwong</t>
  </si>
  <si>
    <t>for contributions to optimization techniques in cybernetics and video coding</t>
  </si>
  <si>
    <t>Howard Luong</t>
  </si>
  <si>
    <t>for contributions to CMOS radio-frequency transceiver design</t>
  </si>
  <si>
    <t>Philip Mok</t>
  </si>
  <si>
    <t>for contributions to the design of analog power-management integrated circuits</t>
  </si>
  <si>
    <t>Ed Wu</t>
  </si>
  <si>
    <t>for contributions to in vivo magnetic resonance imaging methods</t>
  </si>
  <si>
    <t>Soumitro Banerjee</t>
  </si>
  <si>
    <t>for contributions to the understanding of nonlinear phenomena in power electronic circuits, and to the theory of border collision bifurcation</t>
  </si>
  <si>
    <t>Balaji Rajan</t>
  </si>
  <si>
    <t>Bangalore, India</t>
  </si>
  <si>
    <t>for contributions to high performance and low complexity space-time code designs for wireless communication systems</t>
  </si>
  <si>
    <t>Krishna Sivalingam</t>
  </si>
  <si>
    <t>Chennai, India</t>
  </si>
  <si>
    <t>for contributions to medium access control and energy-efficient protocol design in communication networks</t>
  </si>
  <si>
    <t>Mahmud Fotuhi-Firuzabad</t>
  </si>
  <si>
    <t>Tehran, Iran</t>
  </si>
  <si>
    <t>for development of probabilistic techniques in power system reliability evaluation</t>
  </si>
  <si>
    <t>Andrea Baschirotto</t>
  </si>
  <si>
    <t>for contributions to analog filters</t>
  </si>
  <si>
    <t>Nicola Bianchi</t>
  </si>
  <si>
    <t>for contributions to the theory and practice of electric machine design and control</t>
  </si>
  <si>
    <t>Alberto Broggi</t>
  </si>
  <si>
    <t>Parma, Italy</t>
  </si>
  <si>
    <t>for contributions to the design of automated vehicles</t>
  </si>
  <si>
    <t>Domenico Casadei</t>
  </si>
  <si>
    <t>for contributions to direct torque control and matrix converters in electric drives</t>
  </si>
  <si>
    <t>Cecilia Metra</t>
  </si>
  <si>
    <t>for contributions to the on-line testing and fault-tolerant design of digital circuits and systems</t>
  </si>
  <si>
    <t>Paolo Montuschi</t>
  </si>
  <si>
    <t>for contributions to the theory and applications of digital arithmetic</t>
  </si>
  <si>
    <t>Daniele Riccio</t>
  </si>
  <si>
    <t>for contributions to satellite-based synthetic aperture radar imaging</t>
  </si>
  <si>
    <t>Marina Ruggieri</t>
  </si>
  <si>
    <t>for contributions to millimeter-wave satellite communications</t>
  </si>
  <si>
    <t>Franco Zambonelli</t>
  </si>
  <si>
    <t>Reggio Emilia, Italy</t>
  </si>
  <si>
    <t>for contributions to software engineering for self-adaptive and self-organizing systems</t>
  </si>
  <si>
    <t>Toshio Iguchi</t>
  </si>
  <si>
    <t>for contributions to spaceborne meteorological instruments and radar</t>
  </si>
  <si>
    <t>Hisao Ishibuchi</t>
  </si>
  <si>
    <t>Osaka, Japan</t>
  </si>
  <si>
    <t>for contributions to evolutionary multiobjective optimization and fuzzy rule-based classifier design</t>
  </si>
  <si>
    <t>Kazunari Ishimaru</t>
  </si>
  <si>
    <t>Yokohama, Japan</t>
  </si>
  <si>
    <t>for contributions to static random access memory and complementary metal-oxide semiconductor devices</t>
  </si>
  <si>
    <t>Weihua Jiang</t>
  </si>
  <si>
    <t>Nagaoka, Japan</t>
  </si>
  <si>
    <t>for contributions to repetitive pulsed power generation utilizing solid-state device technology</t>
  </si>
  <si>
    <t>Taiichi Otsuji</t>
  </si>
  <si>
    <t>Sendai, Japan</t>
  </si>
  <si>
    <t>for contributions to plasmonic semiconductor integrated device technology for terahertz sensing</t>
  </si>
  <si>
    <t>Toru Shimizu</t>
  </si>
  <si>
    <t>for development of integrated multi-core microprocessors with large memories</t>
  </si>
  <si>
    <t>Senichi Suzuki</t>
  </si>
  <si>
    <t>Kanagawa, Japan</t>
  </si>
  <si>
    <t>for contributions to high-density integrated silica-based planar lightwave circuits for optical communications</t>
  </si>
  <si>
    <t>Takunori Taira</t>
  </si>
  <si>
    <t>Okazaki, Japan</t>
  </si>
  <si>
    <t>for contributions to micro solid-state photonics</t>
  </si>
  <si>
    <t>Hiroshi Takahashi</t>
  </si>
  <si>
    <t>for contributions to arrayed-waveguide gratings</t>
  </si>
  <si>
    <t>Migaku Takahashi</t>
  </si>
  <si>
    <t>for contributions to thin film technology for high-density recording media and heads</t>
  </si>
  <si>
    <t>Kazuo Tanaka</t>
  </si>
  <si>
    <t>for contributions to fuzzy control system design and analysis</t>
  </si>
  <si>
    <t>Hisao Taoka</t>
  </si>
  <si>
    <t>Fukui, Japan</t>
  </si>
  <si>
    <t>for contributions to computing technology for power system analysis and control</t>
  </si>
  <si>
    <t>Keiichi Tokuda</t>
  </si>
  <si>
    <t>for contributions to hidden Markov model-based speech synthesis</t>
  </si>
  <si>
    <t>Hean Teik Chuah</t>
  </si>
  <si>
    <t>Malaysia Selangor, Malaysia</t>
  </si>
  <si>
    <t>for leadership in engineering education</t>
  </si>
  <si>
    <t>Adolfo Guzman</t>
  </si>
  <si>
    <t>Mexico City, Mexico</t>
  </si>
  <si>
    <t>for contributions to consistent labeling for 3-D object recognition</t>
  </si>
  <si>
    <t>Bertram Arbesser-Rastburg</t>
  </si>
  <si>
    <t>for leadership in satellite communications, navigation, and remote sensing</t>
  </si>
  <si>
    <t>Klaas Bult</t>
  </si>
  <si>
    <t>Bunnik, The Netherlands</t>
  </si>
  <si>
    <t>for contributions to the design of high frequency analog and mixed signal circuits</t>
  </si>
  <si>
    <t>Guoqi Zhang</t>
  </si>
  <si>
    <t>Delft, The Netherlands</t>
  </si>
  <si>
    <t>for contributions to heterogeneous micro/nano electronics packaging, system integration and reliability</t>
  </si>
  <si>
    <t>Bjorn Gustavsen</t>
  </si>
  <si>
    <t>Trondheim, Norway</t>
  </si>
  <si>
    <t>for contributions to frequency-domain modeling techniques</t>
  </si>
  <si>
    <t>Mariusz Malinowski</t>
  </si>
  <si>
    <t>Warsaw, Poland</t>
  </si>
  <si>
    <t>for contributions to the modulation and control of power electronics converters</t>
  </si>
  <si>
    <t>Mohan Kankanhalli</t>
  </si>
  <si>
    <t>for contributions to multimedia content processing and security</t>
  </si>
  <si>
    <t>Haizhou Li</t>
  </si>
  <si>
    <t>for leadership in multilingual speaker and language recognition</t>
  </si>
  <si>
    <t>Kay Tan</t>
  </si>
  <si>
    <t>for contributions to evolutionary multiobjective optimization</t>
  </si>
  <si>
    <t>Seiichi Aritome</t>
  </si>
  <si>
    <t>Gyeonggi-do, South Korea</t>
  </si>
  <si>
    <t>for contributions to flash memory technologies</t>
  </si>
  <si>
    <t>Sunghyun Choi</t>
  </si>
  <si>
    <t>for contributions to development of wireless LAN protocols</t>
  </si>
  <si>
    <t>Byoungho Lee</t>
  </si>
  <si>
    <t>for contributions to diffractive optics and three-dimensional display technologies</t>
  </si>
  <si>
    <t>Kwyro Lee</t>
  </si>
  <si>
    <t>Daejeon, South Korea</t>
  </si>
  <si>
    <t>for management and R&amp;D leadership in semiconductor technology</t>
  </si>
  <si>
    <t>Jong-Soo Seo</t>
  </si>
  <si>
    <t>for contributions to digital multimedia and mobile broadcasting technologies</t>
  </si>
  <si>
    <t>Mischa Dohler</t>
  </si>
  <si>
    <t>for contributions to wireless machine-to-machine communication systems</t>
  </si>
  <si>
    <t>Paolo Faraboschi</t>
  </si>
  <si>
    <t>for contributions to embedded processor architecture and system-on-chip technology</t>
  </si>
  <si>
    <t>Antonio Gonzalez</t>
  </si>
  <si>
    <t>for contributions to the design of energy-efficient and resilient processor architectures</t>
  </si>
  <si>
    <t>Angel Lozano</t>
  </si>
  <si>
    <t>for contributions to multiple-input, multiple-output antenna systems</t>
  </si>
  <si>
    <t>Francisco Mesa</t>
  </si>
  <si>
    <t>Seville, Spain</t>
  </si>
  <si>
    <t>for contributions to the theory and computation of wave propagation in microwave planar structures</t>
  </si>
  <si>
    <t>Pedro Rodriguez</t>
  </si>
  <si>
    <t>for contributions to the control of distributed power generation</t>
  </si>
  <si>
    <t>Magdalena Salazar-Palma</t>
  </si>
  <si>
    <t>Madrid, Spain</t>
  </si>
  <si>
    <t>for contributions to the application of numerical techniques to electromagnetic modeling</t>
  </si>
  <si>
    <t>Anders Larsson</t>
  </si>
  <si>
    <t>Goteborg, Sweden</t>
  </si>
  <si>
    <t>for contributions to optoelectronic device technology</t>
  </si>
  <si>
    <t>Gustavo Alonso</t>
  </si>
  <si>
    <t>for contributions to data management and distributed systems</t>
  </si>
  <si>
    <t>Tobias Delbruck</t>
  </si>
  <si>
    <t>for contributions to neuromorphic visual sensors and processing</t>
  </si>
  <si>
    <t>Ursula Keller</t>
  </si>
  <si>
    <t>for contributions to ultrashort pulse modelocked laser physics and technology</t>
  </si>
  <si>
    <t>Marcos Rubinstein</t>
  </si>
  <si>
    <t>Yverdon-les-Bains, Switzerland</t>
  </si>
  <si>
    <t>for contributions to modeling lightning and its electromagnetic effects</t>
  </si>
  <si>
    <t>Patrick Thiran</t>
  </si>
  <si>
    <t>for contributions to network performance analysis</t>
  </si>
  <si>
    <t>Edward Chang</t>
  </si>
  <si>
    <t>Shoou-Jinn Chang</t>
  </si>
  <si>
    <t>Tainan, Taiwan</t>
  </si>
  <si>
    <t>for contributions to nano scale photonic, electronic, and sensing devices</t>
  </si>
  <si>
    <t>Tihao Chiang</t>
  </si>
  <si>
    <t>for contributions to the theory and applications of video coding algorithms</t>
  </si>
  <si>
    <t>Jen-Tsai Kuo</t>
  </si>
  <si>
    <t>Tao-Yuan, Taiwan</t>
  </si>
  <si>
    <t>for contributions to planar microwave components and numerical electomagnetics</t>
  </si>
  <si>
    <t>Yen-Shin Lai</t>
  </si>
  <si>
    <t>for contributions to power converters and motor drives controlled by pulse width modulation</t>
  </si>
  <si>
    <t>Shiuhpyng Shieh</t>
  </si>
  <si>
    <t>for advances in pattern-oriented intrusion detection and fault-tolerant protection</t>
  </si>
  <si>
    <t>Haldun Ozaktas</t>
  </si>
  <si>
    <t>Bilkent, Turkey</t>
  </si>
  <si>
    <t>for contributions to transforms for signal processing in optics</t>
  </si>
  <si>
    <t>Bjarne Andersen</t>
  </si>
  <si>
    <t>East Sussex, UK</t>
  </si>
  <si>
    <t>for leadership in High Voltage DC Transmission Systems, AC Power Electronics, and Reactive Power Compensation</t>
  </si>
  <si>
    <t>Alejandro Frangi Caregnato</t>
  </si>
  <si>
    <t>Sheffield, UK</t>
  </si>
  <si>
    <t>for contributions to medical image analysis and image-based computational physiology</t>
  </si>
  <si>
    <t>Chris Horwill</t>
  </si>
  <si>
    <t>Stafford, UK</t>
  </si>
  <si>
    <t>for contributions to testing and commissioning of flexible AC transmission systems</t>
  </si>
  <si>
    <t>Stepan Lucyszyn</t>
  </si>
  <si>
    <t>for contributions to monolithic microwave integrated circuits and radio frequency microelectromechanical systems</t>
  </si>
  <si>
    <t>William Redman-White</t>
  </si>
  <si>
    <t>Southampton, UK</t>
  </si>
  <si>
    <t>for contributions to chip design aspects of telecommunications systems and RFIC design</t>
  </si>
  <si>
    <t>Stephen Renals</t>
  </si>
  <si>
    <t>for contributions to speech recognition technology and its use in spoken language processing</t>
  </si>
  <si>
    <t>Nick Ridler</t>
  </si>
  <si>
    <t>Middlesex, UK</t>
  </si>
  <si>
    <t>for contributions to traceability in precision high-frequency electromagnetic measurements</t>
  </si>
  <si>
    <t>Simon Rowland</t>
  </si>
  <si>
    <t>Manchester, UK</t>
  </si>
  <si>
    <t>for contributions to the application of polymers in high voltage systems</t>
  </si>
  <si>
    <t>Mark Sandler</t>
  </si>
  <si>
    <t>for contributions to digital signal processing techniques in audio and music applications</t>
  </si>
  <si>
    <t>Alexander Schuchinsky</t>
  </si>
  <si>
    <t>Belfast, Northern Ireland, UK</t>
  </si>
  <si>
    <t>for contributions to the electromagnetic theory of complex and artificial media and their applications to passive intermodulation and novel devices</t>
  </si>
  <si>
    <t>Dariush Mirshekar Syahkal</t>
  </si>
  <si>
    <t>for contributions to electromagnetic modeling for microwave devices</t>
  </si>
  <si>
    <t>Zidong Wang</t>
  </si>
  <si>
    <t>for contributions to networked control and complex networks</t>
  </si>
  <si>
    <t>Amr El Abbadi</t>
  </si>
  <si>
    <t>for contributions to the design of fault-tolerant large-scale data management systems</t>
  </si>
  <si>
    <t>Brice Achkir</t>
  </si>
  <si>
    <t>for contributions to diagnostics of physical layer design in gigabit digital transmission systems</t>
  </si>
  <si>
    <t>Thomas Ainsworth</t>
  </si>
  <si>
    <t>for contributions to the interpretation and analysis of polarimetric SAR imagery</t>
  </si>
  <si>
    <t>Mohammad Alam</t>
  </si>
  <si>
    <t>Mobile, AL, USA</t>
  </si>
  <si>
    <t>for contributions to pattern recognition and high resolution image reconstruction</t>
  </si>
  <si>
    <t>Kevin Almeroth</t>
  </si>
  <si>
    <t>for contributions to multicast communication, wireless networks, and educational technology</t>
  </si>
  <si>
    <t>Andrea Alu</t>
  </si>
  <si>
    <t>for contributions to the theory and applications of electromagnetic metamaterials and plasmonic phenomena</t>
  </si>
  <si>
    <t>Robert Arno</t>
  </si>
  <si>
    <t>Rome, NY, USA</t>
  </si>
  <si>
    <t>for contributions in applying stochastic modeling techniques to power distribution systems for critical facilities</t>
  </si>
  <si>
    <t>Krste Asanovic</t>
  </si>
  <si>
    <t>for contributions to computer architecture</t>
  </si>
  <si>
    <t>Phaedon Avouris</t>
  </si>
  <si>
    <t>for contributions to carbon electronics and photonics</t>
  </si>
  <si>
    <t>Nader Bagherzadeh</t>
  </si>
  <si>
    <t>for contributions to the design and analysis of coarse-grained reconfigurable processor architectures</t>
  </si>
  <si>
    <t>Chandrajit Bajaj</t>
  </si>
  <si>
    <t>for contributions to image processing, scientific visualization, and computational biology</t>
  </si>
  <si>
    <t>Poras Balsara</t>
  </si>
  <si>
    <t>for contributions to the design of all-digital frequency synthesis</t>
  </si>
  <si>
    <t>Matthew Barth</t>
  </si>
  <si>
    <t>for pioneering research in intelligent transportation systems</t>
  </si>
  <si>
    <t>William Bartley</t>
  </si>
  <si>
    <t>Newington, CT, USA</t>
  </si>
  <si>
    <t>for contributions to the development of generator and transformer standards for life cycle planning and risk assessment</t>
  </si>
  <si>
    <t>Evert Basch</t>
  </si>
  <si>
    <t>for advancing the deployment of fiber-optic communication systems in carrier networks</t>
  </si>
  <si>
    <t>Elizabeth Belding</t>
  </si>
  <si>
    <t>for contributions to mobile and wireless networking and communication protocols</t>
  </si>
  <si>
    <t>Carl Benner</t>
  </si>
  <si>
    <t>for contributions to development of waveform-based analytics for electric power distribution</t>
  </si>
  <si>
    <t>Randall Berry</t>
  </si>
  <si>
    <t>Evanston, IL, USA</t>
  </si>
  <si>
    <t>for contributions to resource allocation and interference management in wireless networks</t>
  </si>
  <si>
    <t>Gautam Biswas</t>
  </si>
  <si>
    <t>Nashville, TN, USA</t>
  </si>
  <si>
    <t>for contributions to the modeling and simulation, diagnosis, and fault-adaptive control of complex dynamic systems</t>
  </si>
  <si>
    <t>Igal Brener</t>
  </si>
  <si>
    <t>for contributions to terahertz science and technology</t>
  </si>
  <si>
    <t>Kent Brown</t>
  </si>
  <si>
    <t>Ooltewah, TN, USA</t>
  </si>
  <si>
    <t>for leadership in standards development for design, testing, and utilization of electrical equipment for the nuclear power industry</t>
  </si>
  <si>
    <t>Richard Brown</t>
  </si>
  <si>
    <t>for contributions to microsystem design</t>
  </si>
  <si>
    <t>Kathleen Carley</t>
  </si>
  <si>
    <t>for contributions to multi-dimensional human and cyber dynamic networks</t>
  </si>
  <si>
    <t>Babu Chalamala</t>
  </si>
  <si>
    <t>St. Peters, MO, USA</t>
  </si>
  <si>
    <t>for contributions to the development of advanced materials and device technologies for</t>
  </si>
  <si>
    <t>Danny Chen</t>
  </si>
  <si>
    <t>for contributions to computation techniques for geometric optimization and medical applications</t>
  </si>
  <si>
    <t>Kwok Cheung</t>
  </si>
  <si>
    <t>for development and implementation of energy and market management systems</t>
  </si>
  <si>
    <t>Dmitry Chizhik</t>
  </si>
  <si>
    <t>for contributions to wireless channel modelling</t>
  </si>
  <si>
    <t>Judson Clements</t>
  </si>
  <si>
    <t>Boone, NC, USA</t>
  </si>
  <si>
    <t>for contributions to the evaluation and elimination of electrostatic hazards</t>
  </si>
  <si>
    <t>James Colgate</t>
  </si>
  <si>
    <t>for contributions to the field of haptics</t>
  </si>
  <si>
    <t>Jorge Cortes</t>
  </si>
  <si>
    <t>for contributions to geometric control, nonsmooth dynamical systems, and distributed control</t>
  </si>
  <si>
    <t>Shuguang Cui</t>
  </si>
  <si>
    <t>for contributions to cognitive communications and energy efficient system design</t>
  </si>
  <si>
    <t>Steven Cundiff</t>
  </si>
  <si>
    <t>for contributions to self-referenced optical frequency combs and ultrafast nonlinear solid-state spectroscopy</t>
  </si>
  <si>
    <t>Michael Cuneo</t>
  </si>
  <si>
    <t>for developments in inertial confinement fusion with magnetically-driven-implosions</t>
  </si>
  <si>
    <t>Anand Dabak</t>
  </si>
  <si>
    <t>for contributions to wireless and power-line communications</t>
  </si>
  <si>
    <t>Manuel Dabreu</t>
  </si>
  <si>
    <t>EL Dorado Hills, CA, USA</t>
  </si>
  <si>
    <t>for contributions to the design of resilient manufacturing processes for electronic products</t>
  </si>
  <si>
    <t>Liyi Dai</t>
  </si>
  <si>
    <t>for leadership and contributions to discrete event systems and singular systems</t>
  </si>
  <si>
    <t>Hooman Darabi</t>
  </si>
  <si>
    <t>for contributions to radio frequency integrated circuits and systems</t>
  </si>
  <si>
    <t>Christos Davatzikos</t>
  </si>
  <si>
    <t>for contributions to automatic analysis and interpretation of biomedical multi-dimensional data</t>
  </si>
  <si>
    <t>Thomas Mc Dermott</t>
  </si>
  <si>
    <t>for contributions to modeling and analysis of electric power distribution systems and lightning protection</t>
  </si>
  <si>
    <t>Sujit Dey</t>
  </si>
  <si>
    <t>for contributions to the design and testing of low-power systems and system-on-chips</t>
  </si>
  <si>
    <t>Inderjit Dhillon</t>
  </si>
  <si>
    <t>for contributions to large-scale data analysis and computational mathematics</t>
  </si>
  <si>
    <t>Donald Disney</t>
  </si>
  <si>
    <t>Cupertino, CA, USA</t>
  </si>
  <si>
    <t>for contributions to power integrated circuits and energy efficiency applications</t>
  </si>
  <si>
    <t>Rahul Dixit</t>
  </si>
  <si>
    <t>for leadership in microwave monolithic integrated circuits technologies and in active electronically steerable arrays application</t>
  </si>
  <si>
    <t>Minh Do</t>
  </si>
  <si>
    <t>for contributions to image representation and computational imaging</t>
  </si>
  <si>
    <t>David Doermann</t>
  </si>
  <si>
    <t>for contributions to research and development of automatic analysis and processing of document page imaging</t>
  </si>
  <si>
    <t>Peter Donalek</t>
  </si>
  <si>
    <t>for contributions to grid-connected pumped storage hydro systems</t>
  </si>
  <si>
    <t>Robert Ewing</t>
  </si>
  <si>
    <t>Wright-Patterson AFB, OH, USA</t>
  </si>
  <si>
    <t>for contributions to electronic system design in avionics</t>
  </si>
  <si>
    <t>Aly Farag</t>
  </si>
  <si>
    <t>Louisville, KY, USA</t>
  </si>
  <si>
    <t>for contributions to image modeling and biomedical applications</t>
  </si>
  <si>
    <t>Peter Fischer</t>
  </si>
  <si>
    <t>for contributions to the development and application of high resolution X-ray magnetic imaging</t>
  </si>
  <si>
    <t>Franco Flaviis</t>
  </si>
  <si>
    <t>for contributions to reconfigurable antennas and tunable dielectrics for wireless communication systems</t>
  </si>
  <si>
    <t>Kim Fowler</t>
  </si>
  <si>
    <t>Manhattan, KS, USA</t>
  </si>
  <si>
    <t>for contributions to mission-critical and safety-critical systems engineering</t>
  </si>
  <si>
    <t>Ichiro Fujimori</t>
  </si>
  <si>
    <t>for contributions to oversampled data converters and gigabit wireline transceivers</t>
  </si>
  <si>
    <t>Phillip Gibbons</t>
  </si>
  <si>
    <t>for contributions to parallel computing and databases</t>
  </si>
  <si>
    <t>Garth Gibson</t>
  </si>
  <si>
    <t>for contributions to the performance and reliability of transformative storage systems</t>
  </si>
  <si>
    <t>Robert Gilmore</t>
  </si>
  <si>
    <t>for contributions to high-performance and low-power wireless portable communications devices</t>
  </si>
  <si>
    <t>James Glass</t>
  </si>
  <si>
    <t>for contributions to probabilistic segment-based speech recognition and spoken dialogue interfaces</t>
  </si>
  <si>
    <t>Ramesh Govindan</t>
  </si>
  <si>
    <t>for contributions to computer networking applied to sensor networks</t>
  </si>
  <si>
    <t>Vivek Goyal</t>
  </si>
  <si>
    <t>for contributions to information representations and their applications in acquisition, communication, and estimation</t>
  </si>
  <si>
    <t>Sarath Gunapala</t>
  </si>
  <si>
    <t>for contributions to infrared detectors and focal plane arrays</t>
  </si>
  <si>
    <t>Bruce Gurney</t>
  </si>
  <si>
    <t>for contributions to spin valve Giant Magnetoresistance sensors for magnetic recording systems</t>
  </si>
  <si>
    <t>Martin Haenggi</t>
  </si>
  <si>
    <t>for contributions to the spatial modeling and analysis of wireless networks</t>
  </si>
  <si>
    <t>Dilek Hakkani-Tur</t>
  </si>
  <si>
    <t>Los Altos, CA, USA</t>
  </si>
  <si>
    <t>for contributions to spoken language processing</t>
  </si>
  <si>
    <t>Zhu Han</t>
  </si>
  <si>
    <t>for contributions to resource allocation and security in wireless communications</t>
  </si>
  <si>
    <t>Majeed Hayat</t>
  </si>
  <si>
    <t>for contributions to the modeling of impact ionization and noise in avalanche-photodiode devices</t>
  </si>
  <si>
    <t>John Heidemann</t>
  </si>
  <si>
    <t>Marina del Rey, CA, USA</t>
  </si>
  <si>
    <t>for contributions to sensor networks, internet measurement and simulation</t>
  </si>
  <si>
    <t>Fred Heismann</t>
  </si>
  <si>
    <t>Colts Neck, NJ, USA</t>
  </si>
  <si>
    <t>for contributions to understanding, control and mitigation of polarization effects in fiberoptic communication systems</t>
  </si>
  <si>
    <t>Scott Hensley</t>
  </si>
  <si>
    <t>for contributions to radar remote sensing of the Earth and planetary bodies and advancement of interferometric synthetic aperture radar</t>
  </si>
  <si>
    <t>Axel Hoffmann</t>
  </si>
  <si>
    <t>Argonne, IL, USA</t>
  </si>
  <si>
    <t>for contributions to nanomagnetism and manipulation of spin current</t>
  </si>
  <si>
    <t>Yiwei Hou</t>
  </si>
  <si>
    <t>for contributions to modeling and optimization of wireless networks</t>
  </si>
  <si>
    <t>Hao Huang</t>
  </si>
  <si>
    <t>Troy, OH, USA</t>
  </si>
  <si>
    <t>for contributions to electric power generation, conversion, and control in aircraft</t>
  </si>
  <si>
    <t>Ilko Ilev</t>
  </si>
  <si>
    <t>Silver Spring, MD, USA</t>
  </si>
  <si>
    <t>for contributions to the development of multifunctional optical sensing and imaging methods in biophotonics technology and medical devices</t>
  </si>
  <si>
    <t>Ali Jadbabaie</t>
  </si>
  <si>
    <t>for contributions to the theory of multi-agent coordination and control</t>
  </si>
  <si>
    <t>Syed Jafar</t>
  </si>
  <si>
    <t>for contributions to analyzing the capacity of wireless communication networks</t>
  </si>
  <si>
    <t>Xicheng Jiang</t>
  </si>
  <si>
    <t>for development of communication systems-on-chip products</t>
  </si>
  <si>
    <t>Christopher Johnson</t>
  </si>
  <si>
    <t>for leadership in scientific computing and scientific visualization</t>
  </si>
  <si>
    <t>Gary Johnson</t>
  </si>
  <si>
    <t>for leadership in growth and manufacturing processes of quartz</t>
  </si>
  <si>
    <t>Krishna Kant</t>
  </si>
  <si>
    <t>for contributions to enterprise server performance, power management technologies and domain name system robustness</t>
  </si>
  <si>
    <t>William Karl</t>
  </si>
  <si>
    <t>for contributions to statistical signal processing and image reconstruction</t>
  </si>
  <si>
    <t>Tanay Karnik</t>
  </si>
  <si>
    <t>Hillsboro, OR, USA</t>
  </si>
  <si>
    <t>for contributions to error-tolerant circuits and near-load voltage regulators</t>
  </si>
  <si>
    <t>Michael King</t>
  </si>
  <si>
    <t>for fundamental research in remote sensing of clouds and aerosols</t>
  </si>
  <si>
    <t>Roger King</t>
  </si>
  <si>
    <t>Mississippi State University, MS, USA</t>
  </si>
  <si>
    <t>for contributions to power systems data analytics to improve grid reliability</t>
  </si>
  <si>
    <t>Robert Kozma</t>
  </si>
  <si>
    <t>Memphis, TN, USA</t>
  </si>
  <si>
    <t>for contributions to pattern-based computation based on large-scale networks and random graphs</t>
  </si>
  <si>
    <t>Hermano Krebs</t>
  </si>
  <si>
    <t>for contributions to rehabilitation robotics and the understanding of neuro-rehabilitation</t>
  </si>
  <si>
    <t>Sanjay Krishna</t>
  </si>
  <si>
    <t>Benjamin Kroposki</t>
  </si>
  <si>
    <t>Golden, CO, USA</t>
  </si>
  <si>
    <t>for leadership in renewable and distributed energy systems integration in the electric power system</t>
  </si>
  <si>
    <t>Ivan LaHaie</t>
  </si>
  <si>
    <t>for contributions to near-to-far field radar signature transformations and radar measurement error mitigation</t>
  </si>
  <si>
    <t>David Laidlaw</t>
  </si>
  <si>
    <t>Providence, RI, USA</t>
  </si>
  <si>
    <t>for contributions to data visualization and analytics</t>
  </si>
  <si>
    <t>J. Nicholas Laneman</t>
  </si>
  <si>
    <t>for contributions to multihop relaying and cooperative communication for wireless networks</t>
  </si>
  <si>
    <t>Daniel Lee</t>
  </si>
  <si>
    <t>for contributions to machine learning algorithms for perception and motor control</t>
  </si>
  <si>
    <t>Zachary Lemnios</t>
  </si>
  <si>
    <t>for leadership in advanced technologies for defense and security systems</t>
  </si>
  <si>
    <t>John Leonard</t>
  </si>
  <si>
    <t>for contributions to navigation and mapping for mobile robots and autonomous underwater vehicles</t>
  </si>
  <si>
    <t>Michael De Lisio</t>
  </si>
  <si>
    <t>San Dimas, CA, USA</t>
  </si>
  <si>
    <t>for leadership and commercialization of high power microwave and millimeter-wave technologies</t>
  </si>
  <si>
    <t>Bing Liu</t>
  </si>
  <si>
    <t>for contributions to data mining</t>
  </si>
  <si>
    <t>Mingyan Liu</t>
  </si>
  <si>
    <t>for contributions to modeling of wireless ad-hoc and sensor networks</t>
  </si>
  <si>
    <t>Robert Magnusson</t>
  </si>
  <si>
    <t>for contributions to the invention of a new class of nanophotonic devices</t>
  </si>
  <si>
    <t>Weidong Mao</t>
  </si>
  <si>
    <t>for contributions to video on demand technologies and cloud computing</t>
  </si>
  <si>
    <t>William McEneaney</t>
  </si>
  <si>
    <t>for contributions to optimal control and estimation in nonlinear systems</t>
  </si>
  <si>
    <t>William McFarland</t>
  </si>
  <si>
    <t>Atheros San Jose, CA, USA</t>
  </si>
  <si>
    <t>for leadership in single-chip wifi radio systems-on-a-chip development</t>
  </si>
  <si>
    <t>Thomas Mehlhorn</t>
  </si>
  <si>
    <t>Alexandria, VA, USA</t>
  </si>
  <si>
    <t>for leadership in understanding intense pulsed electron and ion beams</t>
  </si>
  <si>
    <t>Charles Melcher</t>
  </si>
  <si>
    <t>for the discovery of a cerium-activated lutetium oxy-orthosilicate scintillator and its application to medical imaging</t>
  </si>
  <si>
    <t>Daniel Menasce</t>
  </si>
  <si>
    <t>for contributions to research and education in performance evaluation of computer systems</t>
  </si>
  <si>
    <t>Flix Miranda</t>
  </si>
  <si>
    <t>Cleveland, OH, USA</t>
  </si>
  <si>
    <t>for contributions to high-temperature superconductors and ferroelectric tunable microwave components for satellite communications</t>
  </si>
  <si>
    <t>Paul Mockapetris</t>
  </si>
  <si>
    <t>for contributions to the design and implementation of the Internet Domain Name Systems</t>
  </si>
  <si>
    <t>Jeong-Sun Moon</t>
  </si>
  <si>
    <t>Malibu, CA, USA</t>
  </si>
  <si>
    <t>for contributions to GaN- and graphene-based microwave and millimeter-wave devices</t>
  </si>
  <si>
    <t>Yu Morton</t>
  </si>
  <si>
    <t>Oxford, OH, USA</t>
  </si>
  <si>
    <t>for contributions to the understanding of ionospheric effects on global navigation satellite signals</t>
  </si>
  <si>
    <t>Theodore Moustakas</t>
  </si>
  <si>
    <t>for contributions to the epitaxial growth of nitride semiconductors</t>
  </si>
  <si>
    <t>Yi Murphey</t>
  </si>
  <si>
    <t>for contributions to optimal energy control in hybrid electric vehicles</t>
  </si>
  <si>
    <t>Samuel Naffziger</t>
  </si>
  <si>
    <t>for leadership in the development of power management and low power processor technologies</t>
  </si>
  <si>
    <t>Nathan Newman</t>
  </si>
  <si>
    <t>for contributions to the development and production of novel thin film materials and devices</t>
  </si>
  <si>
    <t>Katia Obraczka</t>
  </si>
  <si>
    <t>Santa Cruz, CA, USA</t>
  </si>
  <si>
    <t>for contributions to energy-efficient protocols and routing in wireless networks</t>
  </si>
  <si>
    <t>Matthew Ohland</t>
  </si>
  <si>
    <t>for contributions to and leadership in engineering education</t>
  </si>
  <si>
    <t>Andrew Ott</t>
  </si>
  <si>
    <t>Norristown, PA, USA</t>
  </si>
  <si>
    <t>for leadership in the design, development, and operation of competitive wholesale electricity markets</t>
  </si>
  <si>
    <t>Zhigang (David) Pan</t>
  </si>
  <si>
    <t>for contributions to design for manufacturability in integrated circuits</t>
  </si>
  <si>
    <t>Marios Papaefthymiou</t>
  </si>
  <si>
    <t>for contributions to the design of adiabatic circuits for high-performance computing</t>
  </si>
  <si>
    <t>Ioannis Paschalidis</t>
  </si>
  <si>
    <t>for contributions to the control and optimization of communication and sensor networks, manufacturing systems, and biological systems</t>
  </si>
  <si>
    <t>Fatih Porikli</t>
  </si>
  <si>
    <t>ambridge, MA, USA</t>
  </si>
  <si>
    <t>for contributions to computer vision and video surveillance</t>
  </si>
  <si>
    <t>Jinyi Qi</t>
  </si>
  <si>
    <t>for contributions to statistical image reconstruction for emission-computed tomography</t>
  </si>
  <si>
    <t>Daniel Radack</t>
  </si>
  <si>
    <t>Kensington, MD, USA</t>
  </si>
  <si>
    <t>for leadership in microwave and millimeter-wave integrated circuit technologies and packaging techniques</t>
  </si>
  <si>
    <t>Padma Raghavan</t>
  </si>
  <si>
    <t>for contributions to robust scalable sparse solvers and energy-efficient parallel scientific computing</t>
  </si>
  <si>
    <t>Umakishore Ramachandran</t>
  </si>
  <si>
    <t>for contributions to programming idioms for parallel and distributed systems and design of scalable shared memory systems</t>
  </si>
  <si>
    <t>Robert Reed</t>
  </si>
  <si>
    <t>for contributions to understanding the effects of single-event particle radiation on integrated circuits</t>
  </si>
  <si>
    <t>Martin Reisslein</t>
  </si>
  <si>
    <t>for contributions to the design and performance evaluation of metropolitan networks and multimedia networking mechanisms</t>
  </si>
  <si>
    <t>Michael Reiter</t>
  </si>
  <si>
    <t>for contributions to computer security and fault-tolerant distributed computing</t>
  </si>
  <si>
    <t>Martin Richardson</t>
  </si>
  <si>
    <t>for contributions to the development and application of high-power and ultrafast lasers</t>
  </si>
  <si>
    <t>Norma Riley</t>
  </si>
  <si>
    <t>for contributions to ultra-wideband phased array technologies</t>
  </si>
  <si>
    <t>Bradford Roberts</t>
  </si>
  <si>
    <t>Franklin, WI, USA</t>
  </si>
  <si>
    <t>for contributions to the uninterruptible power supply industry and battery</t>
  </si>
  <si>
    <t>Paul Ryan</t>
  </si>
  <si>
    <t>Dublin, OH, USA</t>
  </si>
  <si>
    <t>for contributions to aviation safety</t>
  </si>
  <si>
    <t>Ashutosh Sabharwal</t>
  </si>
  <si>
    <t>for contributions to the theory and experimentation of wireless systems and networks</t>
  </si>
  <si>
    <t>Amir Said</t>
  </si>
  <si>
    <t>for contributions to compression and processing of images and videos</t>
  </si>
  <si>
    <t>Bahgat Sammakia</t>
  </si>
  <si>
    <t>Binghamton, NY, USA</t>
  </si>
  <si>
    <t>for contributions to thermal management applications in electronic systems</t>
  </si>
  <si>
    <t>Peter Sandborn</t>
  </si>
  <si>
    <t>for contributions to the analysis of cost and life-cycle of electronic systems</t>
  </si>
  <si>
    <t>Guillermo Sapiro</t>
  </si>
  <si>
    <t>for contributions to computational mathematics for computer vision</t>
  </si>
  <si>
    <t>Stefan Schaal</t>
  </si>
  <si>
    <t>for contributions to robot learning and modular motion planning</t>
  </si>
  <si>
    <t>John Schneider</t>
  </si>
  <si>
    <t>Amherst, NY, USA</t>
  </si>
  <si>
    <t>for leadership in advancing the field of ultrasonic imaging and fingerprint identification</t>
  </si>
  <si>
    <t>Philip Schniter</t>
  </si>
  <si>
    <t>for contributions to signal processing in communications</t>
  </si>
  <si>
    <t>Cheryl Schrader</t>
  </si>
  <si>
    <t>Rolla, MI, USA</t>
  </si>
  <si>
    <t>for leadership and contributions in engineering education</t>
  </si>
  <si>
    <t>Steven Scott</t>
  </si>
  <si>
    <t>Eau Claire, WI, USA</t>
  </si>
  <si>
    <t>for contributions to the architectures of high-performance interconnection networks and supercomputers</t>
  </si>
  <si>
    <t>Cyrus Shahabi</t>
  </si>
  <si>
    <t>for contributions to the fields of multimedia, geospatial and distributed databases</t>
  </si>
  <si>
    <t>Sanjay Shakkottai</t>
  </si>
  <si>
    <t>for contributions to the modeling, design, and analysis of wireless networks</t>
  </si>
  <si>
    <t>Puneet Sharma</t>
  </si>
  <si>
    <t>for contributions to the design of scalable networking, software defined networks and energy efficiency in data centers</t>
  </si>
  <si>
    <t>Andrei Shkel</t>
  </si>
  <si>
    <t>for contributions to micromachined gyroscopes</t>
  </si>
  <si>
    <t>Sandeep Shukla</t>
  </si>
  <si>
    <t>for contributions to applied probablistic model checking for system design</t>
  </si>
  <si>
    <t>Metin Sitti</t>
  </si>
  <si>
    <t>for contributions to micro- and nano-scale robotic systems</t>
  </si>
  <si>
    <t>Raghupathy Sivakumar</t>
  </si>
  <si>
    <t>Alpharetta, GA, USA</t>
  </si>
  <si>
    <t>for contributions to the design of algorithms and protocols for wireless networking and mobile computing</t>
  </si>
  <si>
    <t>Kiruba Sivasubramaniam</t>
  </si>
  <si>
    <t>for contributions to high power density electric machines for renewable energy and aerospace applications</t>
  </si>
  <si>
    <t>Dejan Sobajic</t>
  </si>
  <si>
    <t>for contributions to applications of neural networks for power engineering</t>
  </si>
  <si>
    <t>Emina Soljanin</t>
  </si>
  <si>
    <t>Murray Hill, NJ, USA</t>
  </si>
  <si>
    <t>for contributions to coding theory and coding schemes for transmission and storage systems</t>
  </si>
  <si>
    <t>Jiming Song</t>
  </si>
  <si>
    <t>for contributions to algorithms in computational electromagnetics</t>
  </si>
  <si>
    <t>Anthony Soong</t>
  </si>
  <si>
    <t>Plano, TX, USA</t>
  </si>
  <si>
    <t>for contributions to the standardization of cellular communication systems</t>
  </si>
  <si>
    <t>Ashok Srivastava</t>
  </si>
  <si>
    <t>Mountain View, CA, USA</t>
  </si>
  <si>
    <t>for leadership and contributions in data mining to enhance the safety of aerospace systems</t>
  </si>
  <si>
    <t>Mircea Stan</t>
  </si>
  <si>
    <t>for contributions to power- and temperature-aware design of VLSI circuits and systems</t>
  </si>
  <si>
    <t>John Stasko</t>
  </si>
  <si>
    <t>for contributions to information visualization, visual analytics and human-computer interaction</t>
  </si>
  <si>
    <t>Richard Stern</t>
  </si>
  <si>
    <t>for contributions to robust speech recognition and auditory perception</t>
  </si>
  <si>
    <t>Charles Sullivan</t>
  </si>
  <si>
    <t>for contributions to the design of power electronic circuits and magnetics</t>
  </si>
  <si>
    <t>Srinivas Tadigadapa</t>
  </si>
  <si>
    <t>for contributions to microeletromechanical systems for fluidic and biochemical sensors</t>
  </si>
  <si>
    <t>Anthony Tether</t>
  </si>
  <si>
    <t>for leadership in the advancement of commercial and defense technologies</t>
  </si>
  <si>
    <t>Elie Track</t>
  </si>
  <si>
    <t>Stamford, CT, USA</t>
  </si>
  <si>
    <t>for leadership in superconducting electronics and its applications</t>
  </si>
  <si>
    <t>Trac Tran</t>
  </si>
  <si>
    <t>for contributions to multirate and sparse signal processing</t>
  </si>
  <si>
    <t>Wade Trappe</t>
  </si>
  <si>
    <t>New Brunswick, NJ, USA</t>
  </si>
  <si>
    <t>for contributions to information and communication security</t>
  </si>
  <si>
    <t>A. Galip Ulsoy</t>
  </si>
  <si>
    <t>for contributions to the control of automotiveand manufacturing systems and time-delay systems</t>
  </si>
  <si>
    <t>Kerry Vahala</t>
  </si>
  <si>
    <t>for contributions to the physics, technology, and applications of quantum-confined semiconductor lasers and optical microresonators</t>
  </si>
  <si>
    <t>Rene Vidal</t>
  </si>
  <si>
    <t>for contributions to subspace clustering and motion segmentation in computer vision</t>
  </si>
  <si>
    <t>Martin Vlach</t>
  </si>
  <si>
    <t>for leadership in analog and mixed signal hardware description languages and their simulation tools</t>
  </si>
  <si>
    <t>Yi Wang</t>
  </si>
  <si>
    <t>for contributions to cardiovascular MRI development and quantitative susceptibility mapping</t>
  </si>
  <si>
    <t>Solveig Ward</t>
  </si>
  <si>
    <t>for contributions to power system protective relaying, communications systems, and tele-protection</t>
  </si>
  <si>
    <t>Iram Weinstein</t>
  </si>
  <si>
    <t>for leadership in signal processing and test methods for radars detecting advanced aircraft and cruise missiles in severe terrain clutter</t>
  </si>
  <si>
    <t>Ross Whitaker</t>
  </si>
  <si>
    <t>for contributions to image and geometry processing, visualization, and medical image analysis</t>
  </si>
  <si>
    <t>Sarah Wilson</t>
  </si>
  <si>
    <t>for contributions to orthogonal frequency division multiplexing</t>
  </si>
  <si>
    <t>Ya-Hong Xie</t>
  </si>
  <si>
    <t>for contributions to strained-silicon materials and devices</t>
  </si>
  <si>
    <t>Jamal Seyed Yagoobi</t>
  </si>
  <si>
    <t>Worcester, MA, USA</t>
  </si>
  <si>
    <t>for contributions to electrohydrodynamics</t>
  </si>
  <si>
    <t>Sudhakar Yalamanchili</t>
  </si>
  <si>
    <t>for contributions to high-performance multiprocessor architecture and communication</t>
  </si>
  <si>
    <t>Rui Yang</t>
  </si>
  <si>
    <t>Norman, OK, USA</t>
  </si>
  <si>
    <t>for contributions to the mid-infrared interband cascade laser and related optoelectronic devices</t>
  </si>
  <si>
    <t>Boon-Lock Yeo</t>
  </si>
  <si>
    <t>for contributions to and leadership in image and video processing</t>
  </si>
  <si>
    <t>Shengli Zhou</t>
  </si>
  <si>
    <t>Storrs, CT, USA</t>
  </si>
  <si>
    <t>for contributions to wireless and underwater acoustic communications</t>
  </si>
  <si>
    <t>Fernando Paganini</t>
  </si>
  <si>
    <t>Montevideo, Uruguay</t>
  </si>
  <si>
    <t>for contributions to robust control and communication networks</t>
  </si>
  <si>
    <t>Jean Armstrong</t>
  </si>
  <si>
    <t>Clayton, Australia</t>
  </si>
  <si>
    <t>for contributions to the theory and application of orthogonal frequency division multiplexing in wireless and optical communications</t>
  </si>
  <si>
    <t>Marcela Bilek</t>
  </si>
  <si>
    <t>Sydney, Australia</t>
  </si>
  <si>
    <t>for contributions to the science and application of plasma processes for materials modification and synthesis</t>
  </si>
  <si>
    <t>Rajkumar Buyya</t>
  </si>
  <si>
    <t>Melbourne, Australia</t>
  </si>
  <si>
    <t>for contributions to cloud computing</t>
  </si>
  <si>
    <t>Elizabeth Chang</t>
  </si>
  <si>
    <t>Perth, Australia</t>
  </si>
  <si>
    <t>for contributions to industrial informatics and cyber physical systems</t>
  </si>
  <si>
    <t>Iain Collings</t>
  </si>
  <si>
    <t>Epping, Australia</t>
  </si>
  <si>
    <t>for contributions to multiple user and multiple antenna wireless communication systems</t>
  </si>
  <si>
    <t>Lorenzo Faraone</t>
  </si>
  <si>
    <t>Crawley, Australia</t>
  </si>
  <si>
    <t>for development of semiconductor optoelectronic materials and devices</t>
  </si>
  <si>
    <t>Alan Finkel</t>
  </si>
  <si>
    <t>for contributions to measurement technology for biomedicine</t>
  </si>
  <si>
    <t>Gordon Frazer</t>
  </si>
  <si>
    <t>Edinburgh, Australia</t>
  </si>
  <si>
    <t>for contributions to advanced over-the-horizon radar</t>
  </si>
  <si>
    <t>Min Gu</t>
  </si>
  <si>
    <t>Hawthorn, Australia</t>
  </si>
  <si>
    <t>for contributions to multiphoton microscopy, endoscopy, and optical data storage</t>
  </si>
  <si>
    <t>Stefan Mozar</t>
  </si>
  <si>
    <t>Glenwood, Australia</t>
  </si>
  <si>
    <t>for development of safety solutions for electronic equipment</t>
  </si>
  <si>
    <t>Peng Shi</t>
  </si>
  <si>
    <t>Adelaide, Australia</t>
  </si>
  <si>
    <t>for contributions to control and filtering techniques for hybrid dynamical systems</t>
  </si>
  <si>
    <t>Dacheng Tao</t>
  </si>
  <si>
    <t>for contributions to pattern recognition and visual analytics</t>
  </si>
  <si>
    <t>David Taubman</t>
  </si>
  <si>
    <t>for contributions to image and video communications</t>
  </si>
  <si>
    <t>Geoffrey Webb</t>
  </si>
  <si>
    <t>for contributions to machine learning, data mining and knowledge discovery</t>
  </si>
  <si>
    <t>Wei Zhang</t>
  </si>
  <si>
    <t>for contributions to cognitive radio communications</t>
  </si>
  <si>
    <t>Markus Rupp</t>
  </si>
  <si>
    <t>Wien, Austria</t>
  </si>
  <si>
    <t>for contributions to adaptive filters and communication technologies</t>
  </si>
  <si>
    <t>Lieven De Lathauwer</t>
  </si>
  <si>
    <t>for contributions to signal processing algorithms using tensor decompositions</t>
  </si>
  <si>
    <t>Johan Suykens</t>
  </si>
  <si>
    <t>for developing the least squares support vector machines</t>
  </si>
  <si>
    <t>Michel Verleysen</t>
  </si>
  <si>
    <t>for contributions to high-dimensional analysis and manifold learning</t>
  </si>
  <si>
    <t>Azzedine Boukerche</t>
  </si>
  <si>
    <t>for contributions to communication protocols for distributed mobile computing and wireless sensor networks</t>
  </si>
  <si>
    <t>Josef Drobnik</t>
  </si>
  <si>
    <t>for development of high performance power converters in industrial applications</t>
  </si>
  <si>
    <t>Randy Ellis</t>
  </si>
  <si>
    <t>for contributions to image guided surgical technology</t>
  </si>
  <si>
    <t>Ekram Hossain</t>
  </si>
  <si>
    <t>Winnipeg, MB, Canada</t>
  </si>
  <si>
    <t>for contributions to spectrum management and resource allocation in cognitive and cellular radio networks</t>
  </si>
  <si>
    <t>Safa Kasap</t>
  </si>
  <si>
    <t>Saskatoon, SK, Canada</t>
  </si>
  <si>
    <t>for contributions to photoconductive sensors for x-ray imaging</t>
  </si>
  <si>
    <t>Deepa Kundur</t>
  </si>
  <si>
    <t>for contributions to signal processing techniques for multimedia and cyber security</t>
  </si>
  <si>
    <t>Gerard Lachapelle</t>
  </si>
  <si>
    <t>Calgary, AL, Canada</t>
  </si>
  <si>
    <t>for contributions to signal processing for global navigation satellite systems</t>
  </si>
  <si>
    <t>Henry Leung</t>
  </si>
  <si>
    <t>for contributions to chaotic communications and nonlinear signal processing</t>
  </si>
  <si>
    <t>Baochun Li</t>
  </si>
  <si>
    <t>for contributions to application-layer network protocols and network coding</t>
  </si>
  <si>
    <t>Sylvain Martel</t>
  </si>
  <si>
    <t>for contributions to medical micro- and nano-robotics</t>
  </si>
  <si>
    <t>Luis Marti</t>
  </si>
  <si>
    <t>for contributions to modeling and simulation of electromagnetic transients</t>
  </si>
  <si>
    <t>Rasheek Rifaat</t>
  </si>
  <si>
    <t>for contributions to protection of industrial power systems</t>
  </si>
  <si>
    <t>Safieddin Safavi-Naeini</t>
  </si>
  <si>
    <t>for contributions to gigahertz to terahertz integrated antenna systems</t>
  </si>
  <si>
    <t>Richard Schreier</t>
  </si>
  <si>
    <t>for contributions to delta-sigma data converters</t>
  </si>
  <si>
    <t>Gregory Stewart</t>
  </si>
  <si>
    <t>North Vancouver, BC, Canada</t>
  </si>
  <si>
    <t>for contributions to model-based control of industrial systems</t>
  </si>
  <si>
    <t>Yu Sun</t>
  </si>
  <si>
    <t>for contributions to automated manipulation of biological cells</t>
  </si>
  <si>
    <t>Ridha Touzi</t>
  </si>
  <si>
    <t>for contributions to design and calibration of polarimetric synthetic aperature radar</t>
  </si>
  <si>
    <t>Gaozhi Xiao</t>
  </si>
  <si>
    <t>for contributions to the development of safety and security monitoring instrumentation and measurement technologies</t>
  </si>
  <si>
    <t>Navid Zargari</t>
  </si>
  <si>
    <t>Cambridge, ON, Canada</t>
  </si>
  <si>
    <t>for contribution to medium voltage drive technologies and applications</t>
  </si>
  <si>
    <t>Ning Cai</t>
  </si>
  <si>
    <t>Xi'an, China</t>
  </si>
  <si>
    <t>for contributions to network coding theory and arbitrarily varying channels</t>
  </si>
  <si>
    <t>Ming Cheng</t>
  </si>
  <si>
    <t>Nanjing, China</t>
  </si>
  <si>
    <t>for contributions to the development and control of stator permanent magnet machines for vehicular propulsion and wind power generation</t>
  </si>
  <si>
    <t>Tie Jun Cui</t>
  </si>
  <si>
    <t>for contributions to microwave metamaterials and computational electromagnetics</t>
  </si>
  <si>
    <t>Pingzhi Fan</t>
  </si>
  <si>
    <t>Chengdu, China</t>
  </si>
  <si>
    <t>for contributions to signal design for wireless communications</t>
  </si>
  <si>
    <t>Xiqi Gao</t>
  </si>
  <si>
    <t>for contributions to broadband wireless communications and multirate signal processing</t>
  </si>
  <si>
    <t>Cheng-Lin Liu</t>
  </si>
  <si>
    <t>for contributions to handwritten document analysis</t>
  </si>
  <si>
    <t>Yunhao Liu</t>
  </si>
  <si>
    <t>for contributions to wireless sensor networks and systems</t>
  </si>
  <si>
    <t>Jianhua Lu</t>
  </si>
  <si>
    <t>for contributions to the theory and engineering applications of wireless transmission technologies</t>
  </si>
  <si>
    <t>Hong Mei</t>
  </si>
  <si>
    <t>for contributions to software architecture and component-based software engineering</t>
  </si>
  <si>
    <t>Shengwei Mei</t>
  </si>
  <si>
    <t>for contributions to power systems robust control and complexity analysis</t>
  </si>
  <si>
    <t>Ji Wu</t>
  </si>
  <si>
    <t>for leadership in microwave remote sensing and its application to satellite programs</t>
  </si>
  <si>
    <t>Huaguang Zhang</t>
  </si>
  <si>
    <t>Shenyang, China</t>
  </si>
  <si>
    <t>for contributions to stability analysis of recurrent neural networks and intelligent control of nonlinear systems</t>
  </si>
  <si>
    <t>Zhijun Zhang</t>
  </si>
  <si>
    <t>for contributions to antenna design and propagation modeling in mobile communication devices</t>
  </si>
  <si>
    <t>Kun Zhou</t>
  </si>
  <si>
    <t>HangZhou, China</t>
  </si>
  <si>
    <t>for contributions to shape modeling and GPU computing</t>
  </si>
  <si>
    <t>Josep Guerrero</t>
  </si>
  <si>
    <t>for contributions to distributed power systems and microgrids</t>
  </si>
  <si>
    <t>Vesa Valimaki</t>
  </si>
  <si>
    <t>Espoo, Finland</t>
  </si>
  <si>
    <t>for contributions to synthesis and processing of audio signals</t>
  </si>
  <si>
    <t>Mérouane Debbah</t>
  </si>
  <si>
    <t>Gif-sur-Yvette, France</t>
  </si>
  <si>
    <t>for contributions to the theory and application of signal processing in wireless networks</t>
  </si>
  <si>
    <t>Patrick Girard</t>
  </si>
  <si>
    <t>Montpellier, France</t>
  </si>
  <si>
    <t>for contributions to power-aware testing of VLSI circuits</t>
  </si>
  <si>
    <t>Christian Laurent</t>
  </si>
  <si>
    <t>Toulouse, France</t>
  </si>
  <si>
    <t>for research of electrical aging and charge transport in insulating polymers</t>
  </si>
  <si>
    <t>Jean-Pierre Merlet</t>
  </si>
  <si>
    <t>Sophia-Antipolis, France</t>
  </si>
  <si>
    <t>for contributions to parallel robots</t>
  </si>
  <si>
    <t>Xiaolan Xie</t>
  </si>
  <si>
    <t>Saint Etienne, France</t>
  </si>
  <si>
    <t>for contributions to systems engineering for healthcare and manufacturing</t>
  </si>
  <si>
    <t>Gerhard Bauch</t>
  </si>
  <si>
    <t>Hamburg, Germany</t>
  </si>
  <si>
    <t>for contributions to iterative processing in multiple-input multiple-output systems</t>
  </si>
  <si>
    <t>Wolfram Burgard</t>
  </si>
  <si>
    <t>Freiburg, Germany</t>
  </si>
  <si>
    <t>for contributions to mobile robot navigation and simultaneous localization and mapping</t>
  </si>
  <si>
    <t>Rolf Drechsler</t>
  </si>
  <si>
    <t>Bremen, Germany</t>
  </si>
  <si>
    <t>for contributions to test and verification of electronic circuits and systems</t>
  </si>
  <si>
    <t>Joerg Henkel</t>
  </si>
  <si>
    <t>for contributions to hardware/software codesign of embedded computing systems</t>
  </si>
  <si>
    <t>Detlev Marpe</t>
  </si>
  <si>
    <t>for contributions to video coding research and standardization</t>
  </si>
  <si>
    <t>Eckehard Steinbach</t>
  </si>
  <si>
    <t>for contributions to visual and haptic communications</t>
  </si>
  <si>
    <t>Anastasios Bakirtzis</t>
  </si>
  <si>
    <t>for contributions to optimization of power systems operation and scheduling</t>
  </si>
  <si>
    <t>Stefanos Kollias</t>
  </si>
  <si>
    <t>for contributions to intelligent systems for multimedia content analysis and human-machine interaction</t>
  </si>
  <si>
    <t>Jiannong Cao</t>
  </si>
  <si>
    <t>Kowloon, Hong Kong</t>
  </si>
  <si>
    <t>for contributions to distributed computing in mobile wireless networks</t>
  </si>
  <si>
    <t>Pascale Fung</t>
  </si>
  <si>
    <t>Clear Water Bay, Hong Kong</t>
  </si>
  <si>
    <t>for contributions to human-machine interactions</t>
  </si>
  <si>
    <t>Edmund Lam</t>
  </si>
  <si>
    <t>for contributions to modeling and computational algorithms in imaging applications</t>
  </si>
  <si>
    <t>Hing Cheung So</t>
  </si>
  <si>
    <t>for contributions to spectral analysis and source localization</t>
  </si>
  <si>
    <t>Dong Sun</t>
  </si>
  <si>
    <t>for contributions to robot-aided manipulation of biological cells</t>
  </si>
  <si>
    <t>Chik Patrick Yue</t>
  </si>
  <si>
    <t>for contributions to the advancement of CMOS radio-frequency integrated circuits and device modeling</t>
  </si>
  <si>
    <t>Vivek Agarwal</t>
  </si>
  <si>
    <t>Mumbai, India</t>
  </si>
  <si>
    <t>for contributions to topologies and control schemes for solar photovoltaic energy conversion and power quality enhancement</t>
  </si>
  <si>
    <t>Chandan Chakraborty</t>
  </si>
  <si>
    <t>Kharagpur, India</t>
  </si>
  <si>
    <t>for contributions to estimation techniques and control of induction machine and drive systems</t>
  </si>
  <si>
    <t>K.V.S. Hari</t>
  </si>
  <si>
    <t>for contributions to high-resolution signal parameter estimation</t>
  </si>
  <si>
    <t>Bhaskar Ramamurthi</t>
  </si>
  <si>
    <t>Madras, India</t>
  </si>
  <si>
    <t>for development of wireless technology in India</t>
  </si>
  <si>
    <t>Israel Cohen</t>
  </si>
  <si>
    <t>for contributions to the theory and application of speech enhancement</t>
  </si>
  <si>
    <t>Dan Halperin</t>
  </si>
  <si>
    <t>Tel Aviv, Israel</t>
  </si>
  <si>
    <t>for contributions to robust geometric algorithms for robotics and automation</t>
  </si>
  <si>
    <t>Moshe Shoham</t>
  </si>
  <si>
    <t>for contributions to robot manipulators and miniature medical robots</t>
  </si>
  <si>
    <t>Alberto Borghetti</t>
  </si>
  <si>
    <t>for contributions to modeling of power distribution systems under transient conditions</t>
  </si>
  <si>
    <t>Paolo Carbone</t>
  </si>
  <si>
    <t>for contributions to quantization and data converter theory</t>
  </si>
  <si>
    <t>Giuseppe Iannaccone</t>
  </si>
  <si>
    <t>for contributions to modeling transport and noise processes in nanoelectronic devices</t>
  </si>
  <si>
    <t>Giuseppe Macchiarella</t>
  </si>
  <si>
    <t>for contributions to the synthesis of microwave filters and multiplexers</t>
  </si>
  <si>
    <t>Paolo Mattavelli</t>
  </si>
  <si>
    <t>for contributions to power converters for grid-connected applications and power management</t>
  </si>
  <si>
    <t>Gianluca Mazzini</t>
  </si>
  <si>
    <t>Ferrara, Italy</t>
  </si>
  <si>
    <t>for contributions to chaos-based electronic and telecommunication systems design</t>
  </si>
  <si>
    <t>Luca Selmi</t>
  </si>
  <si>
    <t>for research on carrier transport and reliability of semiconductor devices</t>
  </si>
  <si>
    <t>Toshikazu Hori</t>
  </si>
  <si>
    <t>for contributions to broadband antennas for cellular and satellite communications</t>
  </si>
  <si>
    <t>Makoto Iwasaki</t>
  </si>
  <si>
    <t>for contributions to fast and precise positioning in motion controller design</t>
  </si>
  <si>
    <t>Tsunenobu Kimoto</t>
  </si>
  <si>
    <t>for contributions to silicon carbide materials and devices</t>
  </si>
  <si>
    <t>Tadao Nagatsuma</t>
  </si>
  <si>
    <t>for contribution to millimeter and terahertzwave communications using photonics</t>
  </si>
  <si>
    <t>Tetsuji Oda</t>
  </si>
  <si>
    <t>for contributions to electrostatics and high-pressure plasmas for environmental protection</t>
  </si>
  <si>
    <t>Kiyoshi Ohishi</t>
  </si>
  <si>
    <t>for contributions to development of fast and robust motion control systems</t>
  </si>
  <si>
    <t>Yoshihiro Shiroishi</t>
  </si>
  <si>
    <t>for leadership in the development of high density magnetic recording technologies and devices</t>
  </si>
  <si>
    <t>Haruhisa Soda</t>
  </si>
  <si>
    <t>for contributions to vertical-cavity surface-emitting and distributed-feedback lasers</t>
  </si>
  <si>
    <t>Yuichi Tohmori</t>
  </si>
  <si>
    <t>for contributions to tunable semiconductor lasers for optical fiber communications</t>
  </si>
  <si>
    <t>Masashi Usami</t>
  </si>
  <si>
    <t>Saitama, Japan</t>
  </si>
  <si>
    <t>for contributions to development of high reliability semiconductor optical devices for undersea cable systems</t>
  </si>
  <si>
    <t>Isao Yamada</t>
  </si>
  <si>
    <t>for contributions to inverse problems and learning in signal processing</t>
  </si>
  <si>
    <t>Héctor Altuve Ferrer</t>
  </si>
  <si>
    <t>Monterrey, Mexico</t>
  </si>
  <si>
    <t>for contributions to power line and transformer protection</t>
  </si>
  <si>
    <t>Meikei Ieong</t>
  </si>
  <si>
    <t>Amsterdam, Netherlands</t>
  </si>
  <si>
    <t>for leadership in development of advanced complementary metal-oxide-semiconductor device technologies</t>
  </si>
  <si>
    <t>John Long</t>
  </si>
  <si>
    <t>for the development of on-chip and silicon radio-frequency integrated circuits</t>
  </si>
  <si>
    <t>Stefano Stramigioli</t>
  </si>
  <si>
    <t>Borne, The Netherlands</t>
  </si>
  <si>
    <t>for contributions to modeling, control and realization of complex robotics systems</t>
  </si>
  <si>
    <t>Harry Trentelman</t>
  </si>
  <si>
    <t>Groningen, Netherlands</t>
  </si>
  <si>
    <t>for contributions to geometric theory of linear systems and behavioral models</t>
  </si>
  <si>
    <t>Olexander Yarovyi</t>
  </si>
  <si>
    <t>for leadership in ultra-wideband imaging for ground penetrating radar and microwave scanners</t>
  </si>
  <si>
    <t>Richard Jones</t>
  </si>
  <si>
    <t>Christchurch, New Zealand</t>
  </si>
  <si>
    <t>for contributions to human performance engineering and neurorehabilitation</t>
  </si>
  <si>
    <t>Peter Smith</t>
  </si>
  <si>
    <t>Canterbury, New Zealand</t>
  </si>
  <si>
    <t>for contributions to statistical modeling and analysis of wireless communication systems</t>
  </si>
  <si>
    <t>Nuno Borges De Carvalho</t>
  </si>
  <si>
    <t>for contributions on characterization and design of nonlinear RF circuits</t>
  </si>
  <si>
    <t>Mario Silveirinha</t>
  </si>
  <si>
    <t>Coimbra, Portugal</t>
  </si>
  <si>
    <t>for contributions to electrodynamics of metamaterials</t>
  </si>
  <si>
    <t>Mark Weichold</t>
  </si>
  <si>
    <t>Doha, Qatar</t>
  </si>
  <si>
    <t>for contributions to international development of engineering education</t>
  </si>
  <si>
    <t>Charanjit Singh Bhatia</t>
  </si>
  <si>
    <t>for contributions to magnetic head-media interfaces and tribology</t>
  </si>
  <si>
    <t>Ponnuthurai Suganthan</t>
  </si>
  <si>
    <t>for contributions to optimization using evolutionary and swarm algorithms</t>
  </si>
  <si>
    <t>Youngky Kim</t>
  </si>
  <si>
    <t>Suwon, South Korea</t>
  </si>
  <si>
    <t>for leadership in mobile communication systems</t>
  </si>
  <si>
    <t>Dan Keun Sung</t>
  </si>
  <si>
    <t>Daejeon, Korea</t>
  </si>
  <si>
    <t>for contributions to network resource management</t>
  </si>
  <si>
    <t>Wonyong Sung</t>
  </si>
  <si>
    <t>for contributions to real-time signal processing systems</t>
  </si>
  <si>
    <t>Javier Contreras</t>
  </si>
  <si>
    <t>Ciudad Real, Spain</t>
  </si>
  <si>
    <t>for contributions to modeling and forecasting of electricity markets</t>
  </si>
  <si>
    <t>Jordi Cortadella</t>
  </si>
  <si>
    <t>for contributions to the design of asynchronous and elastic circuits</t>
  </si>
  <si>
    <t>Antonio Plaza</t>
  </si>
  <si>
    <t>Caceres, Spain</t>
  </si>
  <si>
    <t>for contributions to hyperspectral data processing and parallel computing of Earth observation data</t>
  </si>
  <si>
    <t>Ewert Bengtsson</t>
  </si>
  <si>
    <t>Uppsala, Sweden</t>
  </si>
  <si>
    <t>for contributions to quantitative microscopy and biomedical image analysis</t>
  </si>
  <si>
    <t>Rajeev Thottappillil</t>
  </si>
  <si>
    <t>for contributions to the understanding of lightning and electromagnetic interference</t>
  </si>
  <si>
    <t>Wang Yi</t>
  </si>
  <si>
    <t>for contributions to safety-critical real-time systems</t>
  </si>
  <si>
    <t>Christian Cachin</t>
  </si>
  <si>
    <t>Ruschlikon, Switzerland</t>
  </si>
  <si>
    <t>for contributions to steganography and secure distributed systems</t>
  </si>
  <si>
    <t>Paul Lecoq</t>
  </si>
  <si>
    <t>Geneva, Switzerland</t>
  </si>
  <si>
    <t>for contributions to scintillator detectors for high-energy physics and medical imaging</t>
  </si>
  <si>
    <t>Jyh-Horng Chou</t>
  </si>
  <si>
    <t>Kaohsiung, Taiwan</t>
  </si>
  <si>
    <t>for contributions to hybrid evolutionary optimization approaches for industrial applications</t>
  </si>
  <si>
    <t>Weileun Fang</t>
  </si>
  <si>
    <t>for contributions to measurement methods and process technologies for micro-electro-mechanical systems</t>
  </si>
  <si>
    <t>Ray-Hua Horng</t>
  </si>
  <si>
    <t>for contributions to high brightness light emitting diodes</t>
  </si>
  <si>
    <t>Hao-chung Kuo</t>
  </si>
  <si>
    <t>for contributions to light emitting diodes and vertical cavity surface emitting lasers</t>
  </si>
  <si>
    <t>An-Yeu (Andy) Wu</t>
  </si>
  <si>
    <t>for contributions to DSP algorithms and VLSI designs for communication IC/SoC</t>
  </si>
  <si>
    <t>David Angeli</t>
  </si>
  <si>
    <t>for contributions to nonlinear control theory</t>
  </si>
  <si>
    <t>Xiaodong Chen</t>
  </si>
  <si>
    <t>for contributions to antennas for wireless communications and satellites</t>
  </si>
  <si>
    <t>Michael Davies</t>
  </si>
  <si>
    <t>for contributions to sparse representations in signal processing and compressed sensing</t>
  </si>
  <si>
    <t>Alistair Duffy</t>
  </si>
  <si>
    <t>Leicester, UK</t>
  </si>
  <si>
    <t>for development of validation methods in computational electromagnetics</t>
  </si>
  <si>
    <t>Simon King</t>
  </si>
  <si>
    <t>for contributions to text-to-speech synthesis and speech technology</t>
  </si>
  <si>
    <t>Stephen McArthur</t>
  </si>
  <si>
    <t>for contributions to intelligent systems with application in power engineering</t>
  </si>
  <si>
    <t>Paul Newman</t>
  </si>
  <si>
    <t>Oxford, UK</t>
  </si>
  <si>
    <t>for contributions to robot navigation</t>
  </si>
  <si>
    <t>Mark Plumbley</t>
  </si>
  <si>
    <t>for contributions to latent variable analysis</t>
  </si>
  <si>
    <t>Mircea Popescu</t>
  </si>
  <si>
    <t>Ellesmere, UK</t>
  </si>
  <si>
    <t>for contributions to AC induction and permanent magnet electric machines</t>
  </si>
  <si>
    <t>David Richardson</t>
  </si>
  <si>
    <t>Hampshire, UK</t>
  </si>
  <si>
    <t>for contributions to optical fiber technology</t>
  </si>
  <si>
    <t>Paul Tasker</t>
  </si>
  <si>
    <t>Cardiff, UK</t>
  </si>
  <si>
    <t>for contributions to microwave measurements and their application to microwave models</t>
  </si>
  <si>
    <t>Hong Jiang (1)</t>
  </si>
  <si>
    <t>for leadership in parallel multimedia computing architectures and systems</t>
  </si>
  <si>
    <t>Hong Jiang (2)</t>
  </si>
  <si>
    <t>for contributions to computer memory hierarchy and storage systems</t>
  </si>
  <si>
    <t>Martin Buehler (2)</t>
  </si>
  <si>
    <t>for contributions to metrology through development of semiconductor process control test structures, gas sensors and radiation detectors</t>
  </si>
  <si>
    <t>David Abe</t>
  </si>
  <si>
    <t>for leadership and contributions to the development of high power microwave and millimeter wave vacuum electronic devices</t>
  </si>
  <si>
    <t>Matthew Andrews</t>
  </si>
  <si>
    <t>for contributions to network design and wireless resource allocation</t>
  </si>
  <si>
    <t>David August</t>
  </si>
  <si>
    <t>for contributions to compilers and architectures for multicore and parallel processing systems</t>
  </si>
  <si>
    <t>Christopher Auth</t>
  </si>
  <si>
    <t>for contributions to strained silicon transistor technology</t>
  </si>
  <si>
    <t>Randy Avent</t>
  </si>
  <si>
    <t>for leadership in automatic target recognition technology</t>
  </si>
  <si>
    <t>Jason Baumgartner</t>
  </si>
  <si>
    <t>for contributions to formal hardware verification its and application</t>
  </si>
  <si>
    <t>Randal Beard</t>
  </si>
  <si>
    <t>for contributions to the theory and practice of guidance, control, and team coordination of unmanned aerial vehicles</t>
  </si>
  <si>
    <t>Wiren Becker</t>
  </si>
  <si>
    <t>Poughkeepsie, NY, USA</t>
  </si>
  <si>
    <t>for contributions to power distribution and signal integrity in high-speed interconnects for computing systems</t>
  </si>
  <si>
    <t>Kristine Bell</t>
  </si>
  <si>
    <t>Reston, VA, USA</t>
  </si>
  <si>
    <t>for contributions to statistical signal processing with radar and sonar applications</t>
  </si>
  <si>
    <t>Ricardo Bianchini</t>
  </si>
  <si>
    <t>for contributions to server and data center energy management</t>
  </si>
  <si>
    <t>Kenneth Birman</t>
  </si>
  <si>
    <t>for leadership in distributed computing and management of distributed systems</t>
  </si>
  <si>
    <t>Daniel Bliss</t>
  </si>
  <si>
    <t>for contributions to adaptive sensor systems in radar and communications</t>
  </si>
  <si>
    <t>Aaron Bobick</t>
  </si>
  <si>
    <t>for contributions to activity recognition in computer vision</t>
  </si>
  <si>
    <t>Olga Boric-Lubecke</t>
  </si>
  <si>
    <t>for contributions to biomedical microwave technology</t>
  </si>
  <si>
    <t>Victor Bright</t>
  </si>
  <si>
    <t>for contributions to micro- and nano-electromechanical systems</t>
  </si>
  <si>
    <t>Natalino Camilleri</t>
  </si>
  <si>
    <t>for leadership in radio frequency integrated circuits and systems</t>
  </si>
  <si>
    <t>Joseph Cavallaro</t>
  </si>
  <si>
    <t>for contributions to VLSI architectures and algorithms for signal processing and wireless communications</t>
  </si>
  <si>
    <t>Biao Chen</t>
  </si>
  <si>
    <t>Syracuse, NY, USA</t>
  </si>
  <si>
    <t>for contributions to decentralized signal processing in sensor networks and interference management of wireless networks</t>
  </si>
  <si>
    <t>Chi-Chih Chen</t>
  </si>
  <si>
    <t>for contributions wideband and miniature antennas</t>
  </si>
  <si>
    <t>Xiuzhen Cheng</t>
  </si>
  <si>
    <t>for contributions to localization and detection in sensor networks</t>
  </si>
  <si>
    <t>Howie Choset</t>
  </si>
  <si>
    <t>for contributions to the design, control and planning of highly-articulated robots</t>
  </si>
  <si>
    <t>Henrik Christensen</t>
  </si>
  <si>
    <t>for contributions to estimation methods for robot localization and mapping</t>
  </si>
  <si>
    <t>Chen-Nee Chuah</t>
  </si>
  <si>
    <t>for contributions to MIMO communications and network management</t>
  </si>
  <si>
    <t>Mooi Choo Chuah</t>
  </si>
  <si>
    <t>for contributions to wireless network system and protocol design</t>
  </si>
  <si>
    <t>John Conley</t>
  </si>
  <si>
    <t>for contributions to semiconductor process technology to improve radiation hardening of MOS devices</t>
  </si>
  <si>
    <t>John Dallesasse</t>
  </si>
  <si>
    <t>for contributions to oxidation of III-V semiconductors for photonic device manufacturing</t>
  </si>
  <si>
    <t>Sajal Das</t>
  </si>
  <si>
    <t>Rolla, MO, USA</t>
  </si>
  <si>
    <t>for contributions to parallel and distributed computing</t>
  </si>
  <si>
    <t>Dipankar Dasgupta</t>
  </si>
  <si>
    <t>for contributions to immunological computation and bio-inspired cyber security</t>
  </si>
  <si>
    <t>Purnendu Dasgupta</t>
  </si>
  <si>
    <t>for contributions to ion chromatography and analytical instrumentation for environmental studies</t>
  </si>
  <si>
    <t>Joseph C. Decuir</t>
  </si>
  <si>
    <t>Issaquah, WA, USA</t>
  </si>
  <si>
    <t>for contributions to computer graphics and video games</t>
  </si>
  <si>
    <t>Michael A. Demetriou</t>
  </si>
  <si>
    <t>for contributions to estimation and optimization of distributed parameter systems</t>
  </si>
  <si>
    <t>Laurent Desclos</t>
  </si>
  <si>
    <t>for leadership in developing cellphone antenna technology</t>
  </si>
  <si>
    <t>Murthy Devarakonda</t>
  </si>
  <si>
    <t>for contributions to measurement-based analytics of distributed systems for data center optimization</t>
  </si>
  <si>
    <t>Peter Dinda</t>
  </si>
  <si>
    <t>for contributions to virtualization technologies in adaptive and parallel computing</t>
  </si>
  <si>
    <t>Edward Dobrowolski</t>
  </si>
  <si>
    <t>for leadership in interactive control center technology</t>
  </si>
  <si>
    <t>Jeffrey Duerk</t>
  </si>
  <si>
    <t>for contributions to rapid magnetic resonance imaging technologies</t>
  </si>
  <si>
    <t>Frank Effenberger</t>
  </si>
  <si>
    <t>for contributions to passive optical networking standards and technology</t>
  </si>
  <si>
    <t>Carl Ekdahl</t>
  </si>
  <si>
    <t>Los Alamos, NM, USA</t>
  </si>
  <si>
    <t>for contributions to high-power accelerator development and the generation and transport of electron beams for flash-radiography</t>
  </si>
  <si>
    <t>Dara Entekhabi</t>
  </si>
  <si>
    <t>for contributions to microwave remote sensing of soil moisture</t>
  </si>
  <si>
    <t>Babak Fahimi</t>
  </si>
  <si>
    <t>for contributions to modeling and analysis of AC adjustable speed motor drives</t>
  </si>
  <si>
    <t>Ernest Feleppa</t>
  </si>
  <si>
    <t>for contributions to ultrasound imaging medical applications</t>
  </si>
  <si>
    <t>William Finley</t>
  </si>
  <si>
    <t>Norwood, OH, USA</t>
  </si>
  <si>
    <t>for leadership in global standardization of electric motors and energy conservation</t>
  </si>
  <si>
    <t>Michael Fitz</t>
  </si>
  <si>
    <t>for contributions to the theory and practice of multiple antenna radio</t>
  </si>
  <si>
    <t>Michael Flynn</t>
  </si>
  <si>
    <t>for contributions to integrated analog-digital interfaces</t>
  </si>
  <si>
    <t>Kenneth Foote</t>
  </si>
  <si>
    <t>Woods Hole, MA, USA</t>
  </si>
  <si>
    <t>for contributions to quantification of underwater sound scattering</t>
  </si>
  <si>
    <t>Stephanie Forrest</t>
  </si>
  <si>
    <t>for contributions to computer security systems based on biological principles</t>
  </si>
  <si>
    <t>Dieter Fox</t>
  </si>
  <si>
    <t>for contributions to Bayesian state estimation and robotic perception</t>
  </si>
  <si>
    <t>Henry Fuchs</t>
  </si>
  <si>
    <t>for contributions to computer graphics, virtual and augmented reality</t>
  </si>
  <si>
    <t>Reza Ghodssi</t>
  </si>
  <si>
    <t>for contributions to materials and processes for microsystems technology</t>
  </si>
  <si>
    <t>Amitabha Ghosh</t>
  </si>
  <si>
    <t>Arlington Heights, IL, USA</t>
  </si>
  <si>
    <t>for leadership in cellular communication system standardization</t>
  </si>
  <si>
    <t>Monisha Ghosh</t>
  </si>
  <si>
    <t>Mellville, NY, USA</t>
  </si>
  <si>
    <t>for contributions to cognitive radio and signal processing for communication systems</t>
  </si>
  <si>
    <t>Nachappa Gopalsami</t>
  </si>
  <si>
    <t>Lemont, IL, USA</t>
  </si>
  <si>
    <t>for contributions to millimeter-wave spectroscopy, imaging, and reflectometry</t>
  </si>
  <si>
    <t>Manimaran Govindarasu</t>
  </si>
  <si>
    <t>for contributions to security of power grids</t>
  </si>
  <si>
    <t>Robert Gresham</t>
  </si>
  <si>
    <t>Billerica, MA, USA</t>
  </si>
  <si>
    <t>for technical leadership in commercial automotive radar sensors</t>
  </si>
  <si>
    <t>S. Gunasekaran</t>
  </si>
  <si>
    <t>for contributions to high-performance computer vision algorithms for airborne applications</t>
  </si>
  <si>
    <t>Deepnarayan Gupta</t>
  </si>
  <si>
    <t>for contributions to superconductor digital radio-frequency receivers</t>
  </si>
  <si>
    <t>Dan Gusfield</t>
  </si>
  <si>
    <t>for contributions to combinatorial optimization and computational biology</t>
  </si>
  <si>
    <t>Johnathan Hacker</t>
  </si>
  <si>
    <t>Thousand Oaks, CA, USA</t>
  </si>
  <si>
    <t>for contributions to terahertz integrated circuits and devices</t>
  </si>
  <si>
    <t>Paul Hale</t>
  </si>
  <si>
    <t>for contributions to metrology of high-speed electronic and optoelectronic devices</t>
  </si>
  <si>
    <t>Zhihai He</t>
  </si>
  <si>
    <t>for contributions to video communication and visual sensing technologies</t>
  </si>
  <si>
    <t>Constance Heitmeyer</t>
  </si>
  <si>
    <t>for contributions to formal methods for modeling and analyzing software and systems</t>
  </si>
  <si>
    <t>Abdelsalam (Sumi) Helal</t>
  </si>
  <si>
    <t>for contributions to pervasive and mobile computing systems</t>
  </si>
  <si>
    <t>Gary Hoffman</t>
  </si>
  <si>
    <t>Randolph, NJ, USA</t>
  </si>
  <si>
    <t>for leadership in the advancement of monitoring systems for power transformers and power line protection</t>
  </si>
  <si>
    <t>John Hossack</t>
  </si>
  <si>
    <t>for contributions in ultrasound imaging and drug delivery</t>
  </si>
  <si>
    <t>Jianying Hu</t>
  </si>
  <si>
    <t>for contributions to pattern recognition in business and health analytics, and document analysis</t>
  </si>
  <si>
    <t>Yi Hu</t>
  </si>
  <si>
    <t>for leadership in wide-area synchronized measurement systems</t>
  </si>
  <si>
    <t>Howard Huang</t>
  </si>
  <si>
    <t>for contributions to multiple antenna techniques in wireless cellular networks</t>
  </si>
  <si>
    <t>Ravishankar Iyer</t>
  </si>
  <si>
    <t>for contributions to computer architecture and cache/memory systems</t>
  </si>
  <si>
    <t>Gail Skofronick Jackson</t>
  </si>
  <si>
    <t>Greenbelt, MD, USA</t>
  </si>
  <si>
    <t>for contributions to microwave remote sensing of snow</t>
  </si>
  <si>
    <t>Qiang Ji</t>
  </si>
  <si>
    <t>for contributions to automatic facial image processing and affective computing</t>
  </si>
  <si>
    <t>Nihar Jindal</t>
  </si>
  <si>
    <t>for contributions to multiuser multi-antenna communications</t>
  </si>
  <si>
    <t>James Jodice</t>
  </si>
  <si>
    <t>Manchester by the Sea, MA, USA</t>
  </si>
  <si>
    <t>for contributions to the testing of protective relays</t>
  </si>
  <si>
    <t>Anupam Joshi</t>
  </si>
  <si>
    <t>for contributions to security, privacy and data management in mobile and pervasive systems</t>
  </si>
  <si>
    <t>John T. Vaughan, Jr.</t>
  </si>
  <si>
    <t>for contributions to high-field magnetic resonance imaging technology</t>
  </si>
  <si>
    <t>Tzyy-Ping Jung</t>
  </si>
  <si>
    <t>for contributions to blind source separation for biomedical applications</t>
  </si>
  <si>
    <t>Mohan Kalkunte</t>
  </si>
  <si>
    <t>for contributions to ethernet switching architectures and merchant-switching silicon</t>
  </si>
  <si>
    <t>Young-Han Kim</t>
  </si>
  <si>
    <t>for contributions to feedback communication and network information theory</t>
  </si>
  <si>
    <t>Hiroshi Kondoh</t>
  </si>
  <si>
    <t>Santa Rosa, CA, USA</t>
  </si>
  <si>
    <t>for contributions to microwave and millimeter wave MMIC technologies</t>
  </si>
  <si>
    <t>Christoforos Kozyrakis</t>
  </si>
  <si>
    <t>for contributions to high-performance, energy-efficient and secure memory systems</t>
  </si>
  <si>
    <t>David Kriegman</t>
  </si>
  <si>
    <t>Sanjay Lall</t>
  </si>
  <si>
    <t>for contributions to control of networked systems</t>
  </si>
  <si>
    <t>Paul Lee</t>
  </si>
  <si>
    <t>Amityville, NY, USA</t>
  </si>
  <si>
    <t>for contributions to the development of CMOS image sensor technology and the pinned photo-diode active pixel sensor</t>
  </si>
  <si>
    <t>Thomas Lee</t>
  </si>
  <si>
    <t>for contributions to the design of CMOS radio-frequency integrated circuits</t>
  </si>
  <si>
    <t>Steven Levitan</t>
  </si>
  <si>
    <t>for contributions to mixed-technology micro-systems education</t>
  </si>
  <si>
    <t>Francisco de León</t>
  </si>
  <si>
    <t>for contributions to transformer modeling for electromagnetic transient studies</t>
  </si>
  <si>
    <t>Keqin Li</t>
  </si>
  <si>
    <t>New Paltz, NY, USA</t>
  </si>
  <si>
    <t>Ming-Jun Li</t>
  </si>
  <si>
    <t>Corning, NY, USA</t>
  </si>
  <si>
    <t>Xiang-Yang Li</t>
  </si>
  <si>
    <t>for contributions to performance analysis and resource allocation in wireless networks</t>
  </si>
  <si>
    <t>Daniel Lidar</t>
  </si>
  <si>
    <t>for contributions to quantum information processing</t>
  </si>
  <si>
    <t>Ling Liu</t>
  </si>
  <si>
    <t>for contributions to scalable Internet data management and decentralized trust management</t>
  </si>
  <si>
    <t>Yong Liu</t>
  </si>
  <si>
    <t>South Portland, ME, USA</t>
  </si>
  <si>
    <t>for contributions in power electronics packaging</t>
  </si>
  <si>
    <t>Zicheng Liu</t>
  </si>
  <si>
    <t>for contributions to visual processing for multimedia interaction</t>
  </si>
  <si>
    <t>Susan Lord</t>
  </si>
  <si>
    <t>for professional leadership and contributions to engineering education</t>
  </si>
  <si>
    <t>Wenjing Lou</t>
  </si>
  <si>
    <t>for contributions to information and network security</t>
  </si>
  <si>
    <t>David Love</t>
  </si>
  <si>
    <t>for contributions to feedback-adaptive wireless communication systems</t>
  </si>
  <si>
    <t>David Lubkeman</t>
  </si>
  <si>
    <t>for contributions to power system distribution systems</t>
  </si>
  <si>
    <t>Abhijit Mahalanobis</t>
  </si>
  <si>
    <t>for contributions to the development of correlation filters for automatic target recognition</t>
  </si>
  <si>
    <t>Scott Mahlke</t>
  </si>
  <si>
    <t>for contributions to compiler code generation and automatic processor customization</t>
  </si>
  <si>
    <t>Dragan Maksimovic</t>
  </si>
  <si>
    <t>for contributions to digital control of high-frequency switched-mode power converters</t>
  </si>
  <si>
    <t>Roger Malik</t>
  </si>
  <si>
    <t>for contributions to heterojunction compound semiconductor materials and devices</t>
  </si>
  <si>
    <t>Debendra Mallik</t>
  </si>
  <si>
    <t>for contributions to microprocessor packaging</t>
  </si>
  <si>
    <t>Diana Marculescu</t>
  </si>
  <si>
    <t>for contributions to design and optimization of energy-aware computing systems</t>
  </si>
  <si>
    <t>Yehia Massoud</t>
  </si>
  <si>
    <t>for contributions to the modeling and design of nanoscale interconnects</t>
  </si>
  <si>
    <t>Witold (Witek) Maszara</t>
  </si>
  <si>
    <t>for contributions to high performance CMOS process modules</t>
  </si>
  <si>
    <t>Timothy McCoy</t>
  </si>
  <si>
    <t>Montross, VA, USA</t>
  </si>
  <si>
    <t>for leadership in ship-board electric power systems</t>
  </si>
  <si>
    <t>Patrick McDaniel</t>
  </si>
  <si>
    <t>for contributions to the security of mobile communications</t>
  </si>
  <si>
    <t>Mehran Mesbahi</t>
  </si>
  <si>
    <t>for contributions to networked control systems</t>
  </si>
  <si>
    <t>Ethan L. Miller</t>
  </si>
  <si>
    <t>for contributions to the design of file and storage systems</t>
  </si>
  <si>
    <t>Boris Murmann</t>
  </si>
  <si>
    <t>for contributions to the design of digitally-assisted analog integrated circuits</t>
  </si>
  <si>
    <t>Krishna Narayanan</t>
  </si>
  <si>
    <t>for contributions to coding for wireless communications and data storage</t>
  </si>
  <si>
    <t>Son Van Nghiem</t>
  </si>
  <si>
    <t>for contributions to cryospheric sciences and Earth remote sensing applications</t>
  </si>
  <si>
    <t>Khai Ngo</t>
  </si>
  <si>
    <t>for contributions to unified synthesis and modeling of switched-mode converters</t>
  </si>
  <si>
    <t>Alexandru Nicolau</t>
  </si>
  <si>
    <t>for contributions to compiler technology and electronic design automation</t>
  </si>
  <si>
    <t>Michael Orshansky</t>
  </si>
  <si>
    <t>for contributions to VLSI design for manufacturability</t>
  </si>
  <si>
    <t>Marek Osinski</t>
  </si>
  <si>
    <t>for contributions to analysis of optoelectronic materials and devices</t>
  </si>
  <si>
    <t>Philip Overholt</t>
  </si>
  <si>
    <t>for leadership in the development and deployment of synchrophasor technology</t>
  </si>
  <si>
    <t>Teresa Pace</t>
  </si>
  <si>
    <t>for contributions to image and signal processing algorithms for sensor systems</t>
  </si>
  <si>
    <t>Sokrates Pantelides</t>
  </si>
  <si>
    <t>for contributions to point-defect dynamics in semiconductor devices</t>
  </si>
  <si>
    <t>Unnikrishna Pillai</t>
  </si>
  <si>
    <t>for contributions to adaptive signal processing and radar systems</t>
  </si>
  <si>
    <t>David Pommerenke</t>
  </si>
  <si>
    <t>for contributions to system-level electrostatic discharge technology</t>
  </si>
  <si>
    <t>Radha Poovendran</t>
  </si>
  <si>
    <t>for contributions to security in cyber-physical systems</t>
  </si>
  <si>
    <t>Robert Qiu</t>
  </si>
  <si>
    <t>Cookeville, TN, USA</t>
  </si>
  <si>
    <t>for contributions to ultra-wideband wireless communications</t>
  </si>
  <si>
    <t>Sundaram Ramesh</t>
  </si>
  <si>
    <t>Northridge, CA, USA</t>
  </si>
  <si>
    <t>for contributions to entrepreneurship in engineering education</t>
  </si>
  <si>
    <t>John Randall</t>
  </si>
  <si>
    <t>for contributions to nanofabrication technologies and applications</t>
  </si>
  <si>
    <t>Spiridon Reveliotis</t>
  </si>
  <si>
    <t>for contributions to discrete event systems for resource allocation</t>
  </si>
  <si>
    <t>Eric Rotenberg</t>
  </si>
  <si>
    <t>for contributions to the microarchitecture of high-performance and reliable microprocessors</t>
  </si>
  <si>
    <t>Ahmed Rubaai</t>
  </si>
  <si>
    <t>for contributions to the development of high-performance controls for motor drives</t>
  </si>
  <si>
    <t>Ponnuswamy Sadayappan</t>
  </si>
  <si>
    <t>for contributions to parallel programming tools for high-performance computing</t>
  </si>
  <si>
    <t>Robert Safranek</t>
  </si>
  <si>
    <t>for contributions to perceptual image and video compression and quality</t>
  </si>
  <si>
    <t>Surya Santoso</t>
  </si>
  <si>
    <t>for contributions in automated root cause analysis of electric power quality disturbance phenomena</t>
  </si>
  <si>
    <t>Michael Shebanow</t>
  </si>
  <si>
    <t>for contributions to superscalar out-of-order processors</t>
  </si>
  <si>
    <t>James Shields</t>
  </si>
  <si>
    <t>for leadership in advanced guidance, navigation and information systems</t>
  </si>
  <si>
    <t>Paris Smaragdis</t>
  </si>
  <si>
    <t>for contributions to audio source separation and audio processing</t>
  </si>
  <si>
    <t>William Song</t>
  </si>
  <si>
    <t>Lexington, MA, USA</t>
  </si>
  <si>
    <t>for contributions in high-performance low-power embedded processors</t>
  </si>
  <si>
    <t>Charles Stearns</t>
  </si>
  <si>
    <t>Milwaukee, WI, USA</t>
  </si>
  <si>
    <t>for contributions to medical imaging with positron emission tomography</t>
  </si>
  <si>
    <t>Suresh Subramaniam</t>
  </si>
  <si>
    <t>for contributions to optical network architectures, algorithms, and performance modeling</t>
  </si>
  <si>
    <t>Jian Sun</t>
  </si>
  <si>
    <t>for contributions to modeling and control of power electronic circuits and systems</t>
  </si>
  <si>
    <t>Fernando Teixeira</t>
  </si>
  <si>
    <t>for contributions to time-domain electromagnetic techniques and applications</t>
  </si>
  <si>
    <t>James Truchard</t>
  </si>
  <si>
    <t>for leadership in instrumentation and computing for signal processing</t>
  </si>
  <si>
    <t>Vaithianathan Venkatasubramanian</t>
  </si>
  <si>
    <t>for contributions to on-line detection of oscillatory behavior of electric power systems</t>
  </si>
  <si>
    <t>Mahesh Viswanathan</t>
  </si>
  <si>
    <t>for contributions to ubiquitous access to cloud computing and to vehicular speech communications</t>
  </si>
  <si>
    <t>Yurii Vlasov</t>
  </si>
  <si>
    <t>for contributions to silicon-integrated nanophotonics</t>
  </si>
  <si>
    <t>Alexander Waibel</t>
  </si>
  <si>
    <t>for contributions to neural network based speech recognition and translation and multimodal interfaces</t>
  </si>
  <si>
    <t>Jian-Ping Wang</t>
  </si>
  <si>
    <t>for contributions to magnetic material and spintronic devices for magnetic recording, information processing and biomedical applications</t>
  </si>
  <si>
    <t>David Weiss</t>
  </si>
  <si>
    <t>for contributions to software measurement and product line engineering</t>
  </si>
  <si>
    <t>Dieter Weller</t>
  </si>
  <si>
    <t>for contributions to heat-assisted magnetic recording media</t>
  </si>
  <si>
    <t>Blake Wilson</t>
  </si>
  <si>
    <t>for development of cochlear implants</t>
  </si>
  <si>
    <t>Hsiao-Chun Wu</t>
  </si>
  <si>
    <t>Baton Rouge, LA, USA</t>
  </si>
  <si>
    <t>for contributions to digital video broadcasting and wireless systems</t>
  </si>
  <si>
    <t>Yuan Xie</t>
  </si>
  <si>
    <t>for contributions to design automation and architecture of three-dimensional integrated circuits</t>
  </si>
  <si>
    <t>Liuqing Yang</t>
  </si>
  <si>
    <t>for contributions to theory and practice of ultra-wideband communications</t>
  </si>
  <si>
    <t>Aylin Yener</t>
  </si>
  <si>
    <t>for contributions to wireless communication theory and wireless information security</t>
  </si>
  <si>
    <t>Bulent Yener</t>
  </si>
  <si>
    <t>for contributions to network design optimization and security</t>
  </si>
  <si>
    <t>Moti Yung</t>
  </si>
  <si>
    <t>for contributions to cryptography</t>
  </si>
  <si>
    <t>Wei-Bin Zhang</t>
  </si>
  <si>
    <t>Richmond, CA, USA</t>
  </si>
  <si>
    <t>for contributions to cooperative vehicle highway automation systems</t>
  </si>
  <si>
    <t>Yin Zhang</t>
  </si>
  <si>
    <t>for contributions to computer network measurement and management</t>
  </si>
  <si>
    <t>Yong-Hang Zhang</t>
  </si>
  <si>
    <t>for contributions to molecular beam epitaxy growth technology, infrared lasers and photodetectors</t>
  </si>
  <si>
    <t>Haitao Zheng</t>
  </si>
  <si>
    <t>for contributions to dynamic spectrum access and cognitive radio networks</t>
  </si>
  <si>
    <t>Yahong Zheng</t>
  </si>
  <si>
    <t>for contributions to channel modeling and equalization for wireless communications</t>
  </si>
  <si>
    <t>Yuanyuan Zhou</t>
  </si>
  <si>
    <t>for contributions to scalable algorithms and tools for computer reliability</t>
  </si>
  <si>
    <t>David Abramson</t>
  </si>
  <si>
    <t>Queensland, Australia</t>
  </si>
  <si>
    <t>for contributions to software tools for high performance, parallel, and distributed computing</t>
  </si>
  <si>
    <t>Vassilios Agelidis</t>
  </si>
  <si>
    <t>for contributions to power electronics, renewable energy conversion and integration with electricity grid</t>
  </si>
  <si>
    <t>Karu Esselle</t>
  </si>
  <si>
    <t>for contributions to resonance-based antennas</t>
  </si>
  <si>
    <t>Giuseppe Fabrizio</t>
  </si>
  <si>
    <t>Edinburgh, SA, Australia</t>
  </si>
  <si>
    <t>for contributions to adaptive array signal processing in over-the-horizon radar systems</t>
  </si>
  <si>
    <t>Gernot Heiser</t>
  </si>
  <si>
    <t>for contributions to security and safety of operating systems</t>
  </si>
  <si>
    <t>Xuemin Lin</t>
  </si>
  <si>
    <t>for contributions to algorithmic paradigms for database technology</t>
  </si>
  <si>
    <t>Jonathan Manton</t>
  </si>
  <si>
    <t>Parkville, VIC, Australia</t>
  </si>
  <si>
    <t>for contributions to geometric methods in signal processing and wireless communications</t>
  </si>
  <si>
    <t>David Moss</t>
  </si>
  <si>
    <t>Melbourne, VIC, Australia</t>
  </si>
  <si>
    <t>for contributions to all-optical signal processing chips and commercial products for fibre optic communications</t>
  </si>
  <si>
    <t>David Sampson</t>
  </si>
  <si>
    <t>Western Australia, Australia</t>
  </si>
  <si>
    <t>for contributions to fiber-optic biophotonics and biomedical optical imaging</t>
  </si>
  <si>
    <t>Jinhong Yuan</t>
  </si>
  <si>
    <t>for contributions to multi-antenna wireless communication technologies</t>
  </si>
  <si>
    <t>Siegfried Bauer</t>
  </si>
  <si>
    <t>Linz, Austria</t>
  </si>
  <si>
    <t>for contributions to the understanding and application of electroactive polymer dielectrics</t>
  </si>
  <si>
    <t>Schahram Dustdar</t>
  </si>
  <si>
    <t>for contributions to elastic computing for cloud applications</t>
  </si>
  <si>
    <t>Tibor Grasser</t>
  </si>
  <si>
    <t>for contributions to modeling the reliability of semiconductor devices</t>
  </si>
  <si>
    <t>Annette Muetze</t>
  </si>
  <si>
    <t>for contributions to the analysis and mitigation of bearing currents in variable-speed drives</t>
  </si>
  <si>
    <t>Claude Oestges</t>
  </si>
  <si>
    <t>Louvain-La-Neuve, Belgium</t>
  </si>
  <si>
    <t>for contributions to channel characterization and modeling for multiple-input multiple-output wireless communications</t>
  </si>
  <si>
    <t>Thomas Stuetzle</t>
  </si>
  <si>
    <t>Brussels, Belgium</t>
  </si>
  <si>
    <t>for contributions to the design and engineering of heuristic optimization algorithms</t>
  </si>
  <si>
    <t>Fernando Gomide</t>
  </si>
  <si>
    <t>Sao Paulo, Brazil</t>
  </si>
  <si>
    <t>Alexandre P. Alves da Silva</t>
  </si>
  <si>
    <t>Rio de Janeiro, Brazil</t>
  </si>
  <si>
    <t>for contributions to dynamic security assessment and load forecasting in power systems</t>
  </si>
  <si>
    <t>Silverio Visacro</t>
  </si>
  <si>
    <t>Belo Horizonte, Brazil</t>
  </si>
  <si>
    <t>for contributions to lightning protection</t>
  </si>
  <si>
    <t>Yiu Tong Chan</t>
  </si>
  <si>
    <t>for development of efficient localization and tracking algorithms</t>
  </si>
  <si>
    <t>Jie Chen</t>
  </si>
  <si>
    <t>Edmonton, AB, Canada</t>
  </si>
  <si>
    <t>for contributions to low-power and biomedical ultrasound circuits and devices</t>
  </si>
  <si>
    <t>C. Y. Chung</t>
  </si>
  <si>
    <t>Gabor Fichtinger</t>
  </si>
  <si>
    <t>for contributions to medical robotics and computer-assisted intervention</t>
  </si>
  <si>
    <t>F. Stuart Foster</t>
  </si>
  <si>
    <t>for contributions to the development and commercialization of ultrasound technology</t>
  </si>
  <si>
    <t>Dimitrios Hatzinakos</t>
  </si>
  <si>
    <t>for contributions to signal processing techniques for communications, multimedia and biometrics</t>
  </si>
  <si>
    <t>Blake Lloyd</t>
  </si>
  <si>
    <t>Mississauga, ON, Canada</t>
  </si>
  <si>
    <t>for development of non-intrusive diagnostics for electrical motors and generators</t>
  </si>
  <si>
    <t>Vincent Wong</t>
  </si>
  <si>
    <t>Vancouver, BC, Canada</t>
  </si>
  <si>
    <t>for contributions to mobility management in wireless networks and demand side management in smart grid</t>
  </si>
  <si>
    <t>Liang-Liang Xie</t>
  </si>
  <si>
    <t>for contributions to fundamental limits of feedback control systems and wireless networks</t>
  </si>
  <si>
    <t>Jinde Cao</t>
  </si>
  <si>
    <t>for contributions to the analysis of neural networks</t>
  </si>
  <si>
    <t>Xilin Chen</t>
  </si>
  <si>
    <t>for contributions to machine vision for facial image analysis and sign language recognition</t>
  </si>
  <si>
    <t>Xian-Sheng Hua</t>
  </si>
  <si>
    <t>Hangzhou, China</t>
  </si>
  <si>
    <t>for contributions to multimedia content analysis and image search</t>
  </si>
  <si>
    <t>Jiwu Huang</t>
  </si>
  <si>
    <t>Shenzhen, China</t>
  </si>
  <si>
    <t>for contributions to multimedia data hiding and forensics</t>
  </si>
  <si>
    <t>Qiang Huang</t>
  </si>
  <si>
    <t>for contributions to the design and control of biped robots</t>
  </si>
  <si>
    <t>Qing-An Huang</t>
  </si>
  <si>
    <t>for contributions to modeling and packaging of microsensors and microactuators</t>
  </si>
  <si>
    <t>Shaoqian Li</t>
  </si>
  <si>
    <t>Sichuan, China</t>
  </si>
  <si>
    <t>for leadership in development of broadband wireless networks</t>
  </si>
  <si>
    <t>Zhiwu Li</t>
  </si>
  <si>
    <t>Xi'an, Shaanxi, China</t>
  </si>
  <si>
    <t>for contributions to Petri nets and their applications to automated manufacturing systems</t>
  </si>
  <si>
    <t>Jian-Guo Ma</t>
  </si>
  <si>
    <t>Tianjin, China</t>
  </si>
  <si>
    <t>for leadership in microwave electronics and RFIC applications</t>
  </si>
  <si>
    <t>Min Qiu</t>
  </si>
  <si>
    <t>Zhejiang, China</t>
  </si>
  <si>
    <t>for contributions to nanophotonic devices</t>
  </si>
  <si>
    <t>Xinbo Ruan</t>
  </si>
  <si>
    <t>for contributions to switching-mode power converter topologies and modulation strategies</t>
  </si>
  <si>
    <t>Yuhui Shi</t>
  </si>
  <si>
    <t>Suzhou, China</t>
  </si>
  <si>
    <t>for contributions to particle swarm optimization algorithms</t>
  </si>
  <si>
    <t>Jian Song</t>
  </si>
  <si>
    <t>for contributions to digital television broadcasting</t>
  </si>
  <si>
    <t>Bing Zeng</t>
  </si>
  <si>
    <t>for contributions to image and video coding</t>
  </si>
  <si>
    <t>Yi Zhang</t>
  </si>
  <si>
    <t>for contributions to convergence theory for neural networks and subspace learning</t>
  </si>
  <si>
    <t>Petar Popovski</t>
  </si>
  <si>
    <t>for contributions to network coding and multiple access methods in wireless communications</t>
  </si>
  <si>
    <t>Gilles Dambrine</t>
  </si>
  <si>
    <t>Lille, France</t>
  </si>
  <si>
    <t>for contributions to the modeling of small signal and noise characteristics in nanoscale high-frequency devices</t>
  </si>
  <si>
    <t>Frederic Dufaux</t>
  </si>
  <si>
    <t>for contributions to visual information processing and coding</t>
  </si>
  <si>
    <t>Carlos Canudas de Wit</t>
  </si>
  <si>
    <t>for contributions to modeling and control of mechanical, robotic, and networked systems</t>
  </si>
  <si>
    <t>Alin Albu-Schaeffer</t>
  </si>
  <si>
    <t>Oberpfaffenhofen-Wessling, Germany</t>
  </si>
  <si>
    <t>for contributions to compliant and lightweight robots</t>
  </si>
  <si>
    <t>Armando Colombo</t>
  </si>
  <si>
    <t>Bayern, Germany</t>
  </si>
  <si>
    <t>for contributions to industrial cyber-physical systems</t>
  </si>
  <si>
    <t>Michael Eineder</t>
  </si>
  <si>
    <t>München, Germany</t>
  </si>
  <si>
    <t>for contributions to synthetic aperture radar image processing for geodesy</t>
  </si>
  <si>
    <t>Claudia Felser</t>
  </si>
  <si>
    <t>Gesellschaft, Munchen, Germany</t>
  </si>
  <si>
    <t>for contributions to the design and chemical synthesis of new materials with multi-functional properties</t>
  </si>
  <si>
    <t>Michael Kneissl</t>
  </si>
  <si>
    <t>for contributions to the development of wide bandgap semiconductor laser diodes and ultraviolet LEDs</t>
  </si>
  <si>
    <t>Andreas Reigber</t>
  </si>
  <si>
    <t>for contributions to SAR tomography and airborne multi-band SAR</t>
  </si>
  <si>
    <t>Lorenz Schmidt</t>
  </si>
  <si>
    <t>Erlangen, Germany</t>
  </si>
  <si>
    <t>for contributions to millimeter-wave and terahertz imaging systems</t>
  </si>
  <si>
    <t>Martin Vossiek</t>
  </si>
  <si>
    <t>for contributions to the design of wireless and radar positioning systems</t>
  </si>
  <si>
    <t>Bernhard Walke</t>
  </si>
  <si>
    <t>Aachen, Germany</t>
  </si>
  <si>
    <t>for contributions to packet switching and relaying in cellular mobile system</t>
  </si>
  <si>
    <t>Alexandros Potamianos</t>
  </si>
  <si>
    <t>for contributions to human-centered speech and multimodal signal analysis</t>
  </si>
  <si>
    <t>Tony Chan</t>
  </si>
  <si>
    <t>Clearwater Bay, Hong Kong, China</t>
  </si>
  <si>
    <t>for contributions to computational models and algorithms for image processing</t>
  </si>
  <si>
    <t>Henry Chung</t>
  </si>
  <si>
    <t>Kowloon Tong, Hong Kong, China</t>
  </si>
  <si>
    <t>for contributions to power electronic converters for lighting</t>
  </si>
  <si>
    <t>Jianwei Huang</t>
  </si>
  <si>
    <t>for contributions to resource allocation in wireless systems</t>
  </si>
  <si>
    <t>Sanghamitra Bandyopadhyay</t>
  </si>
  <si>
    <t>West Bengal, India</t>
  </si>
  <si>
    <t>for contributions to genetic algorithm based classification and clustering techniques</t>
  </si>
  <si>
    <t>Souvik Mahapatra</t>
  </si>
  <si>
    <t>for contributions to CMOS transistor gate stack reliability</t>
  </si>
  <si>
    <t>K. Venugopal</t>
  </si>
  <si>
    <t>for contributions to computer science and electrical engineering education</t>
  </si>
  <si>
    <t>John Heywood University of Dublin</t>
  </si>
  <si>
    <t>Dublin, Ireland</t>
  </si>
  <si>
    <t>for contributions to engineering education research</t>
  </si>
  <si>
    <t>Federico Milano</t>
  </si>
  <si>
    <t>for contributions to power system modeling and simulation</t>
  </si>
  <si>
    <t>Luiz Da Silva</t>
  </si>
  <si>
    <t>for contributions to cognitive networks and resource management for wireless networks</t>
  </si>
  <si>
    <t>Avinoam Kolodny</t>
  </si>
  <si>
    <t>Technion City, Haifa, Israel</t>
  </si>
  <si>
    <t>for contributions to VLSI design and automation tools</t>
  </si>
  <si>
    <t>Maria-Gabriella Di Benedetto</t>
  </si>
  <si>
    <t>for contributions to impulse-radio ultra wideband and cognitive networks for wireless communications</t>
  </si>
  <si>
    <t>Leila De Floriani</t>
  </si>
  <si>
    <t>Genova, Italy</t>
  </si>
  <si>
    <t>for contributions to geometric modeling and visualization</t>
  </si>
  <si>
    <t>Vincenzo Galdi</t>
  </si>
  <si>
    <t>Benevento, Italy</t>
  </si>
  <si>
    <t>for contributions to modeling the interaction between electromagnetic waves and complex materials</t>
  </si>
  <si>
    <t>Frank Marzano</t>
  </si>
  <si>
    <t>for contributions to microwave remote sensing in meteorology and volcanology</t>
  </si>
  <si>
    <t>Farid Melgani</t>
  </si>
  <si>
    <t>Trento, Italy</t>
  </si>
  <si>
    <t>for contributions to image analysis in remote sensing</t>
  </si>
  <si>
    <t>Antonio Napolitano</t>
  </si>
  <si>
    <t>for contributions to the statistical theory of nonstationary signal processing</t>
  </si>
  <si>
    <t>Luca Perregrini</t>
  </si>
  <si>
    <t>for contributions to numerical techniques for electromagnetic modeling</t>
  </si>
  <si>
    <t>Domenico Prattichizzo</t>
  </si>
  <si>
    <t>Siena, Italy</t>
  </si>
  <si>
    <t>for contributions to haptics and multi-fingered robotic hands</t>
  </si>
  <si>
    <t>Matteo Sonza Reorda</t>
  </si>
  <si>
    <t>for design of test algorithms for reliable circuits and system</t>
  </si>
  <si>
    <t>Giovanni Spagnuolo</t>
  </si>
  <si>
    <t>Salerno, Italy</t>
  </si>
  <si>
    <t>for contributions to control of photovoltaic systems</t>
  </si>
  <si>
    <t>Luca Zaccarian</t>
  </si>
  <si>
    <t>for contributions to the development and application of nonlinear and hybrid control systems</t>
  </si>
  <si>
    <t>Kiyoharu Aizawa</t>
  </si>
  <si>
    <t>for contributions to model-based coding and multimedia lifelogging</t>
  </si>
  <si>
    <t>Tatsuo Arai</t>
  </si>
  <si>
    <t>for contributions to micro manipulators and sensors, and applications to cellular biology</t>
  </si>
  <si>
    <t>Masayuki Fujita</t>
  </si>
  <si>
    <t>for contributions to passivity-based control in robotics and robust control</t>
  </si>
  <si>
    <t>Tomohiro Hase</t>
  </si>
  <si>
    <t>Shiga, Japan</t>
  </si>
  <si>
    <t>for contributions to embedded software for real-time applications</t>
  </si>
  <si>
    <t>Katsumi Kishino</t>
  </si>
  <si>
    <t>for contributions to III-V light emitter technology</t>
  </si>
  <si>
    <t>Hitoshi Kiya</t>
  </si>
  <si>
    <t>for contributions to filter structure, data hiding, and multimedia security</t>
  </si>
  <si>
    <t>Shinji Matsuo</t>
  </si>
  <si>
    <t>for contributions to heterogeneous integration of semiconductor lasers</t>
  </si>
  <si>
    <t>Satoshi Nakamura</t>
  </si>
  <si>
    <t>Nara, Japan</t>
  </si>
  <si>
    <t>for contributions to speech recognition and speech-to-speech translation</t>
  </si>
  <si>
    <t>Haruhiko Okumura</t>
  </si>
  <si>
    <t>for contribution to image processing and display technologies</t>
  </si>
  <si>
    <t>Kenichi Osada</t>
  </si>
  <si>
    <t>for contributions to reliable and low-power nanoscale SRAM</t>
  </si>
  <si>
    <t>Toru Tanzawa</t>
  </si>
  <si>
    <t>for contributions to integrated high-voltage circuits</t>
  </si>
  <si>
    <t>Akira Toriumi</t>
  </si>
  <si>
    <t>for contributions to device physics and materials engineering for advanced CMOS technology</t>
  </si>
  <si>
    <t>Rabih Jabr</t>
  </si>
  <si>
    <t>Beirut, Lebanon</t>
  </si>
  <si>
    <t>for application of robust optimization to power systems</t>
  </si>
  <si>
    <t>Ben U Seng Pan</t>
  </si>
  <si>
    <t>Macau, Macao</t>
  </si>
  <si>
    <t>for leadership in the analog circuit design</t>
  </si>
  <si>
    <t>Eugenio Cantatore</t>
  </si>
  <si>
    <t>Eindhoven, Netherlands</t>
  </si>
  <si>
    <t>for contributions to the design of circuits with organic thin film transistors</t>
  </si>
  <si>
    <t>Patrick French</t>
  </si>
  <si>
    <t>for contributions to micro-electromechanical devices and systems</t>
  </si>
  <si>
    <t>Alan Hanjalic</t>
  </si>
  <si>
    <t>for contributions to multimedia information retrieval</t>
  </si>
  <si>
    <t>Maurice Heemels</t>
  </si>
  <si>
    <t>for contributions to analysis and design of hybrid, networked, and event-triggered systems</t>
  </si>
  <si>
    <t>Andrea Neto</t>
  </si>
  <si>
    <t>for contributions to dielectric lens antennas and wideband arrays</t>
  </si>
  <si>
    <t>Thor Fossen</t>
  </si>
  <si>
    <t>for contributions to modelling and controlling of marine crafts</t>
  </si>
  <si>
    <t>Joao Abel Pecas Lopes</t>
  </si>
  <si>
    <t>Porto, Portugal</t>
  </si>
  <si>
    <t>for contributions to microgrids and the integration of wind generation</t>
  </si>
  <si>
    <t>Joao Marques Silva</t>
  </si>
  <si>
    <t>Lisboa, Portugal</t>
  </si>
  <si>
    <t>for contributions to decision and optimization algorithms for propositional logic</t>
  </si>
  <si>
    <t>Massimo Alioto</t>
  </si>
  <si>
    <t>for contributions to energy-efficient VLSI circuits</t>
  </si>
  <si>
    <t>Robert Deng</t>
  </si>
  <si>
    <t>for contributions to security algorithms, protocols and systems</t>
  </si>
  <si>
    <t>Weisi Lin</t>
  </si>
  <si>
    <t>for contributions to perceptual modeling and processing of visual signals</t>
  </si>
  <si>
    <t>Sun Sumei</t>
  </si>
  <si>
    <t>for leadership in design and standardization of wireless communication systems</t>
  </si>
  <si>
    <t>Kiat-Seng Yeo</t>
  </si>
  <si>
    <t>for contributions to low-power integrated circuit design</t>
  </si>
  <si>
    <t>Gerhard Hancke</t>
  </si>
  <si>
    <t>Pretoria, South Africa</t>
  </si>
  <si>
    <t>for contributions to wireless sensor networks</t>
  </si>
  <si>
    <t>Gyu Hyeong Cho</t>
  </si>
  <si>
    <t>for contributions to power management circuit design</t>
  </si>
  <si>
    <t>Wan Kyun Chung</t>
  </si>
  <si>
    <t>for developments in robust control theory for mechanical systems</t>
  </si>
  <si>
    <t>Joungho Kim</t>
  </si>
  <si>
    <t>for contributions to modeling signal and power integrity in 3D integrated circuits</t>
  </si>
  <si>
    <t>Inkyu Lee</t>
  </si>
  <si>
    <t>for contributions to multiple antenna systems for wireless communications</t>
  </si>
  <si>
    <t>Jong Ho Lee</t>
  </si>
  <si>
    <t>for contributions to development and characterization of bulk multiple-gate field effect transistors</t>
  </si>
  <si>
    <t>Il Hong Suh</t>
  </si>
  <si>
    <t>for contributions to the design and control of redundant and multiple-arm robot systems</t>
  </si>
  <si>
    <t>Fernando Perez-Gonzalez</t>
  </si>
  <si>
    <t>Vigo, Spain</t>
  </si>
  <si>
    <t>for contributions to multimedia security</t>
  </si>
  <si>
    <t>Pablo Rodriguez</t>
  </si>
  <si>
    <t>for contributions to the design and development of content distribution architectures in the Internet</t>
  </si>
  <si>
    <t>Danica Kragic</t>
  </si>
  <si>
    <t>for contributions to vision-based systems and robotic object manipulation</t>
  </si>
  <si>
    <t>Erik Larsson</t>
  </si>
  <si>
    <t>Linkoping, Sweden</t>
  </si>
  <si>
    <t>for contributions to the technology of multi-antenna wireless communications</t>
  </si>
  <si>
    <t>David Atienza</t>
  </si>
  <si>
    <t>for contributions to design methods and tools for multiprocessor systems on chip</t>
  </si>
  <si>
    <t>Juergen Brugger</t>
  </si>
  <si>
    <t>for contributions to micro and nano manufacturing technology</t>
  </si>
  <si>
    <t>Sandro Carrara</t>
  </si>
  <si>
    <t>for contributions to design of nanoscale biological CMOS sensors</t>
  </si>
  <si>
    <t>Adrian Ionescu</t>
  </si>
  <si>
    <t>for contributions to the development of novel devices for low power applications</t>
  </si>
  <si>
    <t>Stefan Ritt</t>
  </si>
  <si>
    <t>Aargau, Switzerland</t>
  </si>
  <si>
    <t>for the development of the Domino Ring Sampler series of chips</t>
  </si>
  <si>
    <t>Tzyy-Sheng Horng</t>
  </si>
  <si>
    <t>for contributions to system-in-package modeling and design</t>
  </si>
  <si>
    <t>Ta Sung Lee</t>
  </si>
  <si>
    <t>for leadership and contributions in communication systems and signal processing</t>
  </si>
  <si>
    <t>Tsorng-Juu Liang</t>
  </si>
  <si>
    <t>for contributions to power conversion for lighting and sustainable energy</t>
  </si>
  <si>
    <t>Jieh Wu</t>
  </si>
  <si>
    <t>for contributions to design and calibration of high-performance data converters</t>
  </si>
  <si>
    <t>Ozgur B. Akan</t>
  </si>
  <si>
    <t>Istanbul, Turkey</t>
  </si>
  <si>
    <t>Plamen Angelov</t>
  </si>
  <si>
    <t>Lancaster, United Kingdom</t>
  </si>
  <si>
    <t>for contributions to neuro-fuzzy and autonomous learning systems</t>
  </si>
  <si>
    <t>Ian Craddock</t>
  </si>
  <si>
    <t>Bristol, United Kingdom</t>
  </si>
  <si>
    <t>for leadership in imaging for healthcare applications</t>
  </si>
  <si>
    <t>Edwin Hancock</t>
  </si>
  <si>
    <t>N. Yorkshire, United Kingdom</t>
  </si>
  <si>
    <t>for contributions to pattern recognition and computer vision</t>
  </si>
  <si>
    <t>Yaochu Jin</t>
  </si>
  <si>
    <t>Surrey, United Kingdom</t>
  </si>
  <si>
    <t>for contributions to evolutionary optimization</t>
  </si>
  <si>
    <t>B. M. Azizur Rahman</t>
  </si>
  <si>
    <t>London, United Kingdom</t>
  </si>
  <si>
    <t>for contributions to the application of fully vectorial finite element methods to photonics design</t>
  </si>
  <si>
    <t>Daniel Rueckert</t>
  </si>
  <si>
    <t>for contributions to biomedical image computing</t>
  </si>
  <si>
    <t>Vladimir Terzija</t>
  </si>
  <si>
    <t>Manchester, United Kingdom</t>
  </si>
  <si>
    <t>for contributions to power systems protection</t>
  </si>
  <si>
    <t>John Thompson</t>
  </si>
  <si>
    <t>Edinburgh, United Kingdom</t>
  </si>
  <si>
    <t>for contributions to multiple antenna and multi-hop wireless communications</t>
  </si>
  <si>
    <t>Kaikit Wong</t>
  </si>
  <si>
    <t>for contributions to multiuser communication systems</t>
  </si>
  <si>
    <t>Lie Liang Yang</t>
  </si>
  <si>
    <t>Southampton, United Kingdom</t>
  </si>
  <si>
    <t>for contributions to multicarrier communications and wireless transceivers</t>
  </si>
  <si>
    <t>Lorenzo Alvisi</t>
  </si>
  <si>
    <t>for contributions to reliable distributed systems</t>
  </si>
  <si>
    <t>Massoud Amin</t>
  </si>
  <si>
    <t>for leadership in smart grids and security of critical infrastructures</t>
  </si>
  <si>
    <t>Huseyin Arslan</t>
  </si>
  <si>
    <t>for contributions to spectrum sensing in cognitive radio networks</t>
  </si>
  <si>
    <t>Ronald Azuma</t>
  </si>
  <si>
    <t>for contributions to augmented reality</t>
  </si>
  <si>
    <t>Fan Bai</t>
  </si>
  <si>
    <t>for contributions to vehicular networking and mobility modeling</t>
  </si>
  <si>
    <t>Christopher Baker</t>
  </si>
  <si>
    <t>for contributions to cognitive sensing in passive and diversity radars</t>
  </si>
  <si>
    <t>William Baldygo</t>
  </si>
  <si>
    <t>for leadership in signal processing for radar systems</t>
  </si>
  <si>
    <t>Edward Baranoski</t>
  </si>
  <si>
    <t>for leadership in knowledge-aided radar systems for indoor environments</t>
  </si>
  <si>
    <t>Kenneth Barner</t>
  </si>
  <si>
    <t>Newark, DE, USA</t>
  </si>
  <si>
    <t>for contributions in nonlinear signal processing</t>
  </si>
  <si>
    <t>B. Wayne Bequette</t>
  </si>
  <si>
    <t>for contributions to design and control of chemical and biomedical systems</t>
  </si>
  <si>
    <t>Karl Berggren</t>
  </si>
  <si>
    <t>for contributions to nanofabrication and nanomanufacturing in the sub-10 nm regime</t>
  </si>
  <si>
    <t>Shannon Blunt</t>
  </si>
  <si>
    <t>Lawrence, KS, USA</t>
  </si>
  <si>
    <t>for contributions to radar waveform diversity and design</t>
  </si>
  <si>
    <t>Kwabena Boahen</t>
  </si>
  <si>
    <t>for contributions to system design for neuromorphic chip</t>
  </si>
  <si>
    <t>Francesco Borrelli</t>
  </si>
  <si>
    <t>for contributions to the theory and application of model predictive control</t>
  </si>
  <si>
    <t>Laura Bottomley</t>
  </si>
  <si>
    <t>for leadership in increasing student interest in STEM education</t>
  </si>
  <si>
    <t>Brian Brandt</t>
  </si>
  <si>
    <t>for leadership in data converters and mixed-signal circuits</t>
  </si>
  <si>
    <t>Michael Branicky</t>
  </si>
  <si>
    <t>for contributions to switched and hybrid control systems</t>
  </si>
  <si>
    <t>Henning Braunisch</t>
  </si>
  <si>
    <t>Phoenix, AZ, USA</t>
  </si>
  <si>
    <t>for contributions to high-bandwidth microprocessor packaging</t>
  </si>
  <si>
    <t>David Brooks</t>
  </si>
  <si>
    <t>for contributions to power-efficient and resilient computer system design</t>
  </si>
  <si>
    <t>Tracy Camp</t>
  </si>
  <si>
    <t>for contributions to wireless networking</t>
  </si>
  <si>
    <t>Bruce Carlsten</t>
  </si>
  <si>
    <t>for contributions to high-brightness electron beams and vacuum electron devices</t>
  </si>
  <si>
    <t>Umit Catalyurek</t>
  </si>
  <si>
    <t>for contributions to combinatorial scientific computing and parallel computing</t>
  </si>
  <si>
    <t>Chorng-Ping Chang</t>
  </si>
  <si>
    <t>for contributions to replacement gate and shallow trench isolation for CMOS technology</t>
  </si>
  <si>
    <t>Chun-Hung Chen</t>
  </si>
  <si>
    <t>for contributions to simulation-based optimization of automation systems</t>
  </si>
  <si>
    <t>Degang Chen</t>
  </si>
  <si>
    <t>for contributions to testing of analog and mixed-signal integrated circuits</t>
  </si>
  <si>
    <t>Shigang Chen</t>
  </si>
  <si>
    <t>for contributions to quality of service provisioning and policy-based security management in computer networks</t>
  </si>
  <si>
    <t>Shu-Ching Chen</t>
  </si>
  <si>
    <t>Miami, FL, USA</t>
  </si>
  <si>
    <t>for contributions to multimedia data and disaster information management</t>
  </si>
  <si>
    <t>Terry Cisco</t>
  </si>
  <si>
    <t>Glendale, CA, USA</t>
  </si>
  <si>
    <t>for leadership in the development of airborne active array transmit and receive module technologies</t>
  </si>
  <si>
    <t>George Clark</t>
  </si>
  <si>
    <t>Birmingham, AL, USA</t>
  </si>
  <si>
    <t>for contributions to distribution automation for power</t>
  </si>
  <si>
    <t>Lorrie Cranor</t>
  </si>
  <si>
    <t>for contributions to privacy engineering</t>
  </si>
  <si>
    <t>Timothy Davis</t>
  </si>
  <si>
    <t>for contributions to sparse matrix algorithms and software</t>
  </si>
  <si>
    <t>Yixin Diao</t>
  </si>
  <si>
    <t>for contributions to modeling, optimization, and control of computing systems</t>
  </si>
  <si>
    <t>Warren Dixon</t>
  </si>
  <si>
    <t>for contributions to adaptive control of uncertain nonlinear systems</t>
  </si>
  <si>
    <t>Ananth Dodabalapur</t>
  </si>
  <si>
    <t>for contributions to organic electronic devices and circuits</t>
  </si>
  <si>
    <t>David Doman</t>
  </si>
  <si>
    <t>for contributions to flight dynamics and control</t>
  </si>
  <si>
    <t>Ravindranath Droopad</t>
  </si>
  <si>
    <t>San Marcos, TX, USA</t>
  </si>
  <si>
    <t>for contributions to epitaxial growth of advanced materials for RF and CMOS applications</t>
  </si>
  <si>
    <t>Danilo Erricolo</t>
  </si>
  <si>
    <t>for contributions to electromagnetic scattering and associated computational algorithms</t>
  </si>
  <si>
    <t>Georges El Fakhri</t>
  </si>
  <si>
    <t>for contributions to biological imaging</t>
  </si>
  <si>
    <t>Jun Fan</t>
  </si>
  <si>
    <t>for contributions to power delivery networks in printed circuit designs</t>
  </si>
  <si>
    <t>Mukta Farooq</t>
  </si>
  <si>
    <t>Hopewell Junction, NY, USA</t>
  </si>
  <si>
    <t>for contributions to 3D integration and interconnect technology</t>
  </si>
  <si>
    <t>Patrick Fay</t>
  </si>
  <si>
    <t>for contributions to compound semiconductor tunneling and high-speed device technologies</t>
  </si>
  <si>
    <t>Faramarz Fekri</t>
  </si>
  <si>
    <t>for contributions to coding theory and its applications</t>
  </si>
  <si>
    <t>Leonard Feldman</t>
  </si>
  <si>
    <t>for contributions to semiconductor-dielectric interfaces for MOS technologies</t>
  </si>
  <si>
    <t>Dinei Florencio</t>
  </si>
  <si>
    <t>for contributions to statistical and signal processing approaches to adversarial and security problems</t>
  </si>
  <si>
    <t>Christina Fragouli</t>
  </si>
  <si>
    <t>for contributions to network coding</t>
  </si>
  <si>
    <t>Michael Franz</t>
  </si>
  <si>
    <t>for contributions to just-in-time compilation and to computer security through compiler-generated software diversity</t>
  </si>
  <si>
    <t>Jessica Fridrich</t>
  </si>
  <si>
    <t>Binghampton, NY, USA</t>
  </si>
  <si>
    <t>for contributions to digital media forensics, steganography, and steganalysis</t>
  </si>
  <si>
    <t>Alan Gatherer</t>
  </si>
  <si>
    <t>for contributions to systems-on-chip for 3G and 4G cellular systems</t>
  </si>
  <si>
    <t>Maryellen Giger</t>
  </si>
  <si>
    <t>for contributions to computer-aided biomedical imaging and diagnosis</t>
  </si>
  <si>
    <t>Anthony Grbic</t>
  </si>
  <si>
    <t>for contributions to the theory and design of electromagnetic metamaterials</t>
  </si>
  <si>
    <t>Anthony Guiseppi-Elie</t>
  </si>
  <si>
    <t>for contributions to organic electronic materials in biotechnology and biomedicine</t>
  </si>
  <si>
    <t>Scott Hauck</t>
  </si>
  <si>
    <t>for contributions to Field-Programmable Gate Array based systems</t>
  </si>
  <si>
    <t>Aaron Hawkins</t>
  </si>
  <si>
    <t>for contributions to optofluidics</t>
  </si>
  <si>
    <t>George Hayhoe</t>
  </si>
  <si>
    <t>Macon, GA, USA</t>
  </si>
  <si>
    <t>for contributions to professional and technical communication</t>
  </si>
  <si>
    <t>Larry Heck</t>
  </si>
  <si>
    <t>for leadership in application of machine learning to spoken and text language processing</t>
  </si>
  <si>
    <t>Wendi Rabiner Heinzelman</t>
  </si>
  <si>
    <t>for contributions to algorithms, protocols, and architectures for wireless sensor and mobile networks</t>
  </si>
  <si>
    <t>Michael Henderson</t>
  </si>
  <si>
    <t>Springfield, MA, USA</t>
  </si>
  <si>
    <t>for contributions to the application of high-voltage DC and flexible AC transmission systems</t>
  </si>
  <si>
    <t>Mark Hersam</t>
  </si>
  <si>
    <t>for contributions to carbon nanomaterial processing methods and devices</t>
  </si>
  <si>
    <t>Mark Horenstein</t>
  </si>
  <si>
    <t>for contributions to the modeling and measurements of electrostatics in industrial processes</t>
  </si>
  <si>
    <t>Jiang Hu</t>
  </si>
  <si>
    <t>for contributions to gate, interconnect, and clock network optimization in VLSI circuits</t>
  </si>
  <si>
    <t>Xiaobo Hu</t>
  </si>
  <si>
    <t>for contributions to resource management for embedded systems</t>
  </si>
  <si>
    <t>Yu Hu</t>
  </si>
  <si>
    <t>for contributions to power modeling and energy management of mobile devices</t>
  </si>
  <si>
    <t>Tony Jun Huang</t>
  </si>
  <si>
    <t>for contributions to acousto-opto-fluidics, and nanoelectromechanical systems</t>
  </si>
  <si>
    <t>Mohammad Islam</t>
  </si>
  <si>
    <t>Bay City, MI, USA</t>
  </si>
  <si>
    <t>for development of electromagnetic sensors and actuators for automotive applications</t>
  </si>
  <si>
    <t>Yungtaek Jang</t>
  </si>
  <si>
    <t>for contributions to efficiency optimization of ac-dc power supplies</t>
  </si>
  <si>
    <t>Dan Jiao</t>
  </si>
  <si>
    <t>Alvin Joseph</t>
  </si>
  <si>
    <t>for contributions to silicon-germanium bipolar-CMOS and RF silicon-on-insulator technology</t>
  </si>
  <si>
    <t>Mahmut Kandemir</t>
  </si>
  <si>
    <t>for contributions to compiler support for performance and energy optimization of computer architectures</t>
  </si>
  <si>
    <t>Lance Kaplan</t>
  </si>
  <si>
    <t>Adelphi, MD, USA</t>
  </si>
  <si>
    <t>for contributions to signal processing and information fusion for situational awareness</t>
  </si>
  <si>
    <t>Sheldon Kennedy</t>
  </si>
  <si>
    <t>Cheektowaga, NY, USA</t>
  </si>
  <si>
    <t>for leadership in the technology and standards for rectifier, inverter and harmonic-mitigating transformers</t>
  </si>
  <si>
    <t>Nam Sung Kim</t>
  </si>
  <si>
    <t>for contribution to circuits and architectures for power-efficient microprocessors</t>
  </si>
  <si>
    <t>Stuart Kleinfelder</t>
  </si>
  <si>
    <t>for contributions to sensors and instrumentation for high-speed imaging applications</t>
  </si>
  <si>
    <t>Vladimir Kolobov</t>
  </si>
  <si>
    <t>Huntsville, AL, USA</t>
  </si>
  <si>
    <t>for contributions to theory, simulation and software development for industrial plasma</t>
  </si>
  <si>
    <t>William Krupke</t>
  </si>
  <si>
    <t>Livermore, CA, USA</t>
  </si>
  <si>
    <t>for leadership in laser science and technology</t>
  </si>
  <si>
    <t>Lawrence Kushner</t>
  </si>
  <si>
    <t>Merrimack, NH, USA</t>
  </si>
  <si>
    <t>for leadership in RF/microwave circuits for military and commercial applications</t>
  </si>
  <si>
    <t>Akhlesh Lakhtakia</t>
  </si>
  <si>
    <t>for contributions to isotropic chiral, bianisotropic materials, and metamaterials</t>
  </si>
  <si>
    <t>Mark Laubach</t>
  </si>
  <si>
    <t>for leadership in design and standardization of cable modems</t>
  </si>
  <si>
    <t>Eugene Lavretsky</t>
  </si>
  <si>
    <t>Everett, WA, USA</t>
  </si>
  <si>
    <t>for contributions to the development of adaptive and robust flight control technologies</t>
  </si>
  <si>
    <t>Hui Lei</t>
  </si>
  <si>
    <t>for contributions to scalable and dependable data access in distributed computing systems</t>
  </si>
  <si>
    <t>Charles Leiserson</t>
  </si>
  <si>
    <t>for leadership in parallel and distributed computing</t>
  </si>
  <si>
    <t>Peng Li</t>
  </si>
  <si>
    <t>for contributions to the analysis and modeling of integrated circuits and systems</t>
  </si>
  <si>
    <t>Kai Liu</t>
  </si>
  <si>
    <t>for contributions to the understanding of magnetotransport effects and magnetization reversal in nanostructures</t>
  </si>
  <si>
    <t>Stefano Lonardi</t>
  </si>
  <si>
    <t>for contributions to computational biology and data mining</t>
  </si>
  <si>
    <t>Chenyang Lu</t>
  </si>
  <si>
    <t>Saint Louis, MO, USA</t>
  </si>
  <si>
    <t>for contributions to adaptive real-time computing systems</t>
  </si>
  <si>
    <t>Shih-Lien Lu</t>
  </si>
  <si>
    <t>for contributions to low-voltage microarchitecture and approximate computing</t>
  </si>
  <si>
    <t>Songwu Lu</t>
  </si>
  <si>
    <t>for contributions to wireless and mobile networking and network security</t>
  </si>
  <si>
    <t>Victor Lubecke</t>
  </si>
  <si>
    <t>for leadership in the development of microwave transducers for biomedical application</t>
  </si>
  <si>
    <t>Fa-Long Luo</t>
  </si>
  <si>
    <t>for contributions to adaptive signal processing for hearing and multimedia applications</t>
  </si>
  <si>
    <t>Xiaoli Ma</t>
  </si>
  <si>
    <t>for contributions to block transmissions over wireless fading channels</t>
  </si>
  <si>
    <t>Gabriele Manganaro</t>
  </si>
  <si>
    <t>Norwood, MA, USA</t>
  </si>
  <si>
    <t>for leadership in the design of high-speed converters</t>
  </si>
  <si>
    <t>Dimitris Manolakis</t>
  </si>
  <si>
    <t>for contributions to signal processing education, algorithms for adaptive filtering, and hyperspectral imaging</t>
  </si>
  <si>
    <t>Clyde Maughan</t>
  </si>
  <si>
    <t>Schenectady, NY, USA</t>
  </si>
  <si>
    <t>for contributions to large generator insulation systems and generator failure mechanisms</t>
  </si>
  <si>
    <t>Sudip Mazumder</t>
  </si>
  <si>
    <t>for contributions to analysis and control of power electronics systems</t>
  </si>
  <si>
    <t>Nenad Medvidovic</t>
  </si>
  <si>
    <t>for contributions to the architecture of complex software systems</t>
  </si>
  <si>
    <t>Ellis Meng</t>
  </si>
  <si>
    <t>for contributions to biomedical microelectromechanical systems</t>
  </si>
  <si>
    <t>Dimitri Metaxas</t>
  </si>
  <si>
    <t>for contributions to computer vision, medical image analysis, and sparse learning methods</t>
  </si>
  <si>
    <t>Risto Miikkulainen</t>
  </si>
  <si>
    <t>for contributions to techniques and applications for neural and evolutionary computation</t>
  </si>
  <si>
    <t>Lamine Mili</t>
  </si>
  <si>
    <t>for contributions to robust state estimation for power systems</t>
  </si>
  <si>
    <t>Hlaing Minn</t>
  </si>
  <si>
    <t>for contributions to synchronization and channel estimation in communication systems</t>
  </si>
  <si>
    <t>Vishal Misra</t>
  </si>
  <si>
    <t>for contributions to network traffic modeling, congestion control and Internet economics</t>
  </si>
  <si>
    <t>Daniele Mortari</t>
  </si>
  <si>
    <t>for contributions to navigational aspects of space systems</t>
  </si>
  <si>
    <t>Frank Mueller</t>
  </si>
  <si>
    <t>for contributions to timing analysis of real-time systems</t>
  </si>
  <si>
    <t>Thyagarajan Nandagopal</t>
  </si>
  <si>
    <t>for contributions to wireless network optimization, RFID systems, and network architectures</t>
  </si>
  <si>
    <t>Robert Nelson</t>
  </si>
  <si>
    <t>for contributions to flexible AC transmission system (FACTS) devices and wind power generation</t>
  </si>
  <si>
    <t>Branislav Notaros</t>
  </si>
  <si>
    <t>for contributions to higher order methods in computational electromagnetics</t>
  </si>
  <si>
    <t>Richard Nute</t>
  </si>
  <si>
    <t>Bend, OR, USA</t>
  </si>
  <si>
    <t>for contributions to safety engineering of electrical and electronic products</t>
  </si>
  <si>
    <t>Peggy O'Neill</t>
  </si>
  <si>
    <t>for contributions to the remote sensing of soil moisture</t>
  </si>
  <si>
    <t>Pablo Parrilo</t>
  </si>
  <si>
    <t>for contributions to semidefinite and sum-of-squares optimization</t>
  </si>
  <si>
    <t>Mahendra Patel</t>
  </si>
  <si>
    <t>for contributions to synchrophasors standardization</t>
  </si>
  <si>
    <t>Keith Paulsen</t>
  </si>
  <si>
    <t>for leadership in biomedical technologies in medical imaging for diagnosis and intervention</t>
  </si>
  <si>
    <t>Zhouyue Pi</t>
  </si>
  <si>
    <t>Allen, TX, USA</t>
  </si>
  <si>
    <t>for leadership in millimeter wave communication technology</t>
  </si>
  <si>
    <t>William Plant</t>
  </si>
  <si>
    <t>for contributions to the modeling electromagnetic scattering from the sea surface and its application to microwave remote sensing</t>
  </si>
  <si>
    <t>Ajay Poddar</t>
  </si>
  <si>
    <t>Paterson, NJ, USA</t>
  </si>
  <si>
    <t>for contributions to microwave oscillators</t>
  </si>
  <si>
    <t>Ting-Chung Poon</t>
  </si>
  <si>
    <t>for contributions to optical image processing and digital holography</t>
  </si>
  <si>
    <t>Calton Pu</t>
  </si>
  <si>
    <t>for contributions to system software specialization, information security, and services computing</t>
  </si>
  <si>
    <t>Stojan Radic</t>
  </si>
  <si>
    <t>for contributions to optical signal processing by leveraging optical fiber non-linearities</t>
  </si>
  <si>
    <t>Sreeranga Rajan</t>
  </si>
  <si>
    <t>for contributions to scalable formal verification of software and hardware systems</t>
  </si>
  <si>
    <t>Rajeev Ram</t>
  </si>
  <si>
    <t>for contributions to semiconductor lasers and integration of photonics with CMOS electronics</t>
  </si>
  <si>
    <t>Sundeep Rangan</t>
  </si>
  <si>
    <t>for contributions to orthogonal frequency division multiple access cellular communication systems</t>
  </si>
  <si>
    <t>Gregory Raybon</t>
  </si>
  <si>
    <t>for contributions to high-speed optical communication systems</t>
  </si>
  <si>
    <t>Leonard Register</t>
  </si>
  <si>
    <t>for contributions to modeling of charge transport in nanoscale CMOS devices</t>
  </si>
  <si>
    <t>Kui Ren</t>
  </si>
  <si>
    <t>for contributions to security and privacy in cloud computing and wireless networks</t>
  </si>
  <si>
    <t>Wei Ren</t>
  </si>
  <si>
    <t>for contributions to distributed coordination and control of multi-agent systems</t>
  </si>
  <si>
    <t>Stergios Roumeliotis</t>
  </si>
  <si>
    <t>for contributions to visual-inertial navigation and cooperative localization</t>
  </si>
  <si>
    <t>Diane Thiede Rover</t>
  </si>
  <si>
    <t>for contributions to active learning methods in engineering education</t>
  </si>
  <si>
    <t>Chris Rowen</t>
  </si>
  <si>
    <t>for leadership in the development of microprocessors and reduced instruction set computers</t>
  </si>
  <si>
    <t>Daniel Sabin</t>
  </si>
  <si>
    <t>Beverly, MA, USA</t>
  </si>
  <si>
    <t>for leadership in power quality database management and analysis software</t>
  </si>
  <si>
    <t>Jagannathan Sarangapani</t>
  </si>
  <si>
    <t>for contributions to nonlinear discrete-time neural network adaptive control and applications</t>
  </si>
  <si>
    <t>Noel Schulz</t>
  </si>
  <si>
    <t>for leadership in advancing women in engineering and electric ship technologies</t>
  </si>
  <si>
    <t>Karsten Schwan</t>
  </si>
  <si>
    <t>for contributions to high-performance, real-time and virtualized computing systems</t>
  </si>
  <si>
    <t>Ivan Selesnick</t>
  </si>
  <si>
    <t>for contributions to wavelet and sparsity based signal processing</t>
  </si>
  <si>
    <t>Subhabrata Sen</t>
  </si>
  <si>
    <t>Bedminster, NJ, USA</t>
  </si>
  <si>
    <t>for contributions to analysis of cross-layer interactions in cellular networks</t>
  </si>
  <si>
    <t>Sudipta Sengupta</t>
  </si>
  <si>
    <t>for contributions to network design, routing and applications to Internet backbone, data centers, and peer-to-peer systems</t>
  </si>
  <si>
    <t>Weisong Shi</t>
  </si>
  <si>
    <t>for contributions to distributed systems and internet computing</t>
  </si>
  <si>
    <t>Thomas Silva</t>
  </si>
  <si>
    <t>for contributions to the understanding and applications of magnetization dynamics</t>
  </si>
  <si>
    <t>Osvaldo Simeone</t>
  </si>
  <si>
    <t>Newark, NJ, USA</t>
  </si>
  <si>
    <t>for contributions to cooperative cellular systems and cognitive radio networks</t>
  </si>
  <si>
    <t>Marcelo Simoes</t>
  </si>
  <si>
    <t>for application of artificial intelligence in control of power electronics systems</t>
  </si>
  <si>
    <t>Theodore Sizer</t>
  </si>
  <si>
    <t>for leadership in wireless communications technology</t>
  </si>
  <si>
    <t>Bruce Smith</t>
  </si>
  <si>
    <t>for contributions to semiconductor lithography</t>
  </si>
  <si>
    <t>Mehmet Soyuer</t>
  </si>
  <si>
    <t>for contributions to the design of high-frequency integrated circuits for clocking and communications</t>
  </si>
  <si>
    <t>Qi Tian</t>
  </si>
  <si>
    <t>Sennur Ulukus</t>
  </si>
  <si>
    <t>for contributions to characterizing performance limits of wireless networks</t>
  </si>
  <si>
    <t>Sarma Bala Vrudhula</t>
  </si>
  <si>
    <t>for contributions to low-power and energy-efficient design of digital circuits and systems</t>
  </si>
  <si>
    <t>Pengjun Wan</t>
  </si>
  <si>
    <t>for contributions to scheduling and resource allocation in wireless networks</t>
  </si>
  <si>
    <t>Cliff Wang</t>
  </si>
  <si>
    <t>for leadership in trusted computing and communication systems</t>
  </si>
  <si>
    <t>Jia Wang</t>
  </si>
  <si>
    <t>for contributions to measurement and management of large operational networks</t>
  </si>
  <si>
    <t>Yue Wang</t>
  </si>
  <si>
    <t>for contributions to genomic signal analytics and image-based tissue characterization</t>
  </si>
  <si>
    <t>Zhengdao Wang</t>
  </si>
  <si>
    <t>for contributions to multicarrier communications and performance analysis of wireless systems</t>
  </si>
  <si>
    <t>Zhong Feng Wang</t>
  </si>
  <si>
    <t>for contributions to VLSI design and implementation of forward error correction coding</t>
  </si>
  <si>
    <t>David Wolpert</t>
  </si>
  <si>
    <t>Santa Fe, NM, USA</t>
  </si>
  <si>
    <t>for contributions to optimization, machine learning, distributed control, and game theory</t>
  </si>
  <si>
    <t>Ernest Wu</t>
  </si>
  <si>
    <t>Burlington, VT, USA</t>
  </si>
  <si>
    <t>for contributions to gate oxide reliability of CMOS devices</t>
  </si>
  <si>
    <t>Chengzhong Xu</t>
  </si>
  <si>
    <t>for leadership in resource management for parallel and distributed systems</t>
  </si>
  <si>
    <t>Chenyang Xu</t>
  </si>
  <si>
    <t>for contributions to medical imaging and image-guided interventions</t>
  </si>
  <si>
    <t>Li Xu</t>
  </si>
  <si>
    <t>Norfolk, VA, USA</t>
  </si>
  <si>
    <t>for contributions to theory and applications of enterprise information systems</t>
  </si>
  <si>
    <t>Shugong Xu</t>
  </si>
  <si>
    <t>for contributions to the improvement of wireless networks efficiency</t>
  </si>
  <si>
    <t>Mark Yeary</t>
  </si>
  <si>
    <t>for contributions to radar systems for meteorology</t>
  </si>
  <si>
    <t>Daniel Zeng</t>
  </si>
  <si>
    <t>for contributions to collaborative computing with applications to security informatics</t>
  </si>
  <si>
    <t>Jianzhong Zhang</t>
  </si>
  <si>
    <t>for leadership in standardization of cellular systems</t>
  </si>
  <si>
    <t>Xi Zhang</t>
  </si>
  <si>
    <t>for contributions to quality of service in mobile wireless networks</t>
  </si>
  <si>
    <t>Lizhong Zheng</t>
  </si>
  <si>
    <t>for contributions to the theory of multiple antenna communication</t>
  </si>
  <si>
    <t>Ping Zhou</t>
  </si>
  <si>
    <t>Canonsburg, PA, USA</t>
  </si>
  <si>
    <t>for contributions to finite element methods applied to electromagnetic devices and electrical machines</t>
  </si>
  <si>
    <t>US</t>
  </si>
  <si>
    <t xml:space="preserve">Extracted from </t>
  </si>
  <si>
    <t>https://www.ieee.org/documents/fellows_class_2012.pdf</t>
  </si>
  <si>
    <t>Extracted from:</t>
  </si>
  <si>
    <t>http://www.ieee.org/documents/fellow_stats_region_affiliation.pdf</t>
  </si>
  <si>
    <t>Extracted from</t>
  </si>
  <si>
    <t>http://www.ieee.org/documents/fellow_candidates_by_age_group.pdf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</si>
</sst>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0.0"/>
    <numFmt numFmtId="167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MS sans serif"/>
      <family val="2"/>
    </font>
    <font>
      <b/>
      <sz val="10"/>
      <color theme="1"/>
      <name val="MS sans serif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7">
    <xf numFmtId="0" fontId="0" fillId="0" borderId="0" xfId="0"/>
    <xf numFmtId="3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3" fillId="0" borderId="1" xfId="0" applyFont="1" applyBorder="1" applyProtection="1">
      <protection locked="0"/>
    </xf>
    <xf numFmtId="0" fontId="0" fillId="0" borderId="0" xfId="0"/>
    <xf numFmtId="3" fontId="2" fillId="0" borderId="1" xfId="0" applyNumberFormat="1" applyFont="1" applyBorder="1" applyAlignment="1" applyProtection="1">
      <alignment horizontal="right"/>
      <protection locked="0"/>
    </xf>
    <xf numFmtId="165" fontId="0" fillId="0" borderId="0" xfId="2" applyNumberFormat="1" applyFont="1"/>
    <xf numFmtId="165" fontId="0" fillId="0" borderId="0" xfId="0" applyNumberFormat="1"/>
    <xf numFmtId="0" fontId="0" fillId="0" borderId="0" xfId="0"/>
    <xf numFmtId="3" fontId="2" fillId="0" borderId="1" xfId="0" applyNumberFormat="1" applyFont="1" applyBorder="1" applyAlignment="1" applyProtection="1">
      <alignment horizontal="right"/>
      <protection locked="0"/>
    </xf>
    <xf numFmtId="166" fontId="0" fillId="0" borderId="0" xfId="0" applyNumberFormat="1"/>
    <xf numFmtId="167" fontId="0" fillId="0" borderId="0" xfId="1" applyNumberFormat="1" applyFont="1"/>
    <xf numFmtId="164" fontId="0" fillId="0" borderId="0" xfId="0" applyNumberFormat="1"/>
    <xf numFmtId="0" fontId="4" fillId="0" borderId="0" xfId="0" applyFont="1"/>
    <xf numFmtId="9" fontId="4" fillId="0" borderId="0" xfId="1" applyFont="1"/>
    <xf numFmtId="165" fontId="4" fillId="0" borderId="0" xfId="2" applyNumberFormat="1" applyFont="1"/>
    <xf numFmtId="0" fontId="0" fillId="0" borderId="0" xfId="0" pivotButton="1" applyAlignment="1">
      <alignment horizontal="right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165" fontId="0" fillId="0" borderId="0" xfId="0" applyNumberFormat="1" applyAlignment="1">
      <alignment horizontal="left"/>
    </xf>
    <xf numFmtId="9" fontId="0" fillId="0" borderId="0" xfId="1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43" fontId="0" fillId="0" borderId="0" xfId="0" applyNumberFormat="1"/>
    <xf numFmtId="0" fontId="5" fillId="0" borderId="0" xfId="3"/>
  </cellXfs>
  <cellStyles count="4">
    <cellStyle name="Comma" xfId="2" builtinId="3"/>
    <cellStyle name="Hyperlink" xfId="3" builtinId="8"/>
    <cellStyle name="Normal" xfId="0" builtinId="0"/>
    <cellStyle name="Percent" xfId="1" builtinId="5"/>
  </cellStyles>
  <dxfs count="11">
    <dxf>
      <numFmt numFmtId="165" formatCode="_(* #,##0_);_(* \(#,##0\);_(* &quot;-&quot;??_);_(@_)"/>
    </dxf>
    <dxf>
      <numFmt numFmtId="165" formatCode="_(* #,##0_);_(* \(#,##0\);_(* &quot;-&quot;??_);_(@_)"/>
    </dxf>
    <dxf>
      <numFmt numFmtId="165" formatCode="_(* #,##0_);_(* \(#,##0\);_(* &quot;-&quot;??_);_(@_)"/>
    </dxf>
    <dxf>
      <numFmt numFmtId="165" formatCode="_(* #,##0_);_(* \(#,##0\);_(* &quot;-&quot;??_);_(@_)"/>
    </dxf>
    <dxf>
      <alignment horizontal="right"/>
    </dxf>
    <dxf>
      <alignment horizontal="right"/>
    </dxf>
    <dxf>
      <alignment horizontal="right"/>
    </dxf>
    <dxf>
      <numFmt numFmtId="165" formatCode="_(* #,##0_);_(* \(#,##0\);_(* &quot;-&quot;??_);_(@_)"/>
    </dxf>
    <dxf>
      <numFmt numFmtId="165" formatCode="_(* #,##0_);_(* \(#,##0\);_(* &quot;-&quot;??_);_(@_)"/>
    </dxf>
    <dxf>
      <numFmt numFmtId="164" formatCode="_(* #,##0.0_);_(* \(#,##0.0\);_(* &quot;-&quot;??_);_(@_)"/>
    </dxf>
    <dxf>
      <numFmt numFmtId="164" formatCode="_(* #,##0.0_);_(* \(#,##0.0\);_(* &quot;-&quot;??_);_(@_)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[IEEE Fellow Stats.xlsx]Year vs Region!PivotTable1</c:name>
    <c:fmtId val="0"/>
  </c:pivotSource>
  <c:chart>
    <c:autoTitleDeleted val="0"/>
    <c:pivotFmts>
      <c:pivotFmt>
        <c:idx val="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'Year vs Region'!$B$3:$B$4</c:f>
              <c:strCache>
                <c:ptCount val="1"/>
                <c:pt idx="0">
                  <c:v>Asia and Pacific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'Year vs Region'!$B$5:$B$25</c:f>
              <c:numCache>
                <c:formatCode>General</c:formatCode>
                <c:ptCount val="20"/>
                <c:pt idx="0">
                  <c:v>31</c:v>
                </c:pt>
                <c:pt idx="1">
                  <c:v>34</c:v>
                </c:pt>
                <c:pt idx="2">
                  <c:v>45</c:v>
                </c:pt>
                <c:pt idx="3">
                  <c:v>59</c:v>
                </c:pt>
                <c:pt idx="4">
                  <c:v>59</c:v>
                </c:pt>
                <c:pt idx="5">
                  <c:v>47</c:v>
                </c:pt>
                <c:pt idx="6">
                  <c:v>42</c:v>
                </c:pt>
                <c:pt idx="7">
                  <c:v>49</c:v>
                </c:pt>
                <c:pt idx="8">
                  <c:v>50</c:v>
                </c:pt>
                <c:pt idx="9">
                  <c:v>51</c:v>
                </c:pt>
                <c:pt idx="10">
                  <c:v>44</c:v>
                </c:pt>
                <c:pt idx="11">
                  <c:v>60</c:v>
                </c:pt>
                <c:pt idx="12">
                  <c:v>54</c:v>
                </c:pt>
                <c:pt idx="13">
                  <c:v>69</c:v>
                </c:pt>
                <c:pt idx="14">
                  <c:v>52</c:v>
                </c:pt>
                <c:pt idx="15">
                  <c:v>51</c:v>
                </c:pt>
                <c:pt idx="16">
                  <c:v>64</c:v>
                </c:pt>
                <c:pt idx="17">
                  <c:v>58</c:v>
                </c:pt>
                <c:pt idx="18">
                  <c:v>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20-464D-ADA0-55487D644041}"/>
            </c:ext>
          </c:extLst>
        </c:ser>
        <c:ser>
          <c:idx val="1"/>
          <c:order val="1"/>
          <c:tx>
            <c:strRef>
              <c:f>'Year vs Region'!$C$3:$C$4</c:f>
              <c:strCache>
                <c:ptCount val="1"/>
                <c:pt idx="0">
                  <c:v>Canada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'Year vs Region'!$C$5:$C$25</c:f>
              <c:numCache>
                <c:formatCode>General</c:formatCode>
                <c:ptCount val="20"/>
                <c:pt idx="0">
                  <c:v>11</c:v>
                </c:pt>
                <c:pt idx="1">
                  <c:v>7</c:v>
                </c:pt>
                <c:pt idx="2">
                  <c:v>13</c:v>
                </c:pt>
                <c:pt idx="3">
                  <c:v>13</c:v>
                </c:pt>
                <c:pt idx="4">
                  <c:v>11</c:v>
                </c:pt>
                <c:pt idx="5">
                  <c:v>9</c:v>
                </c:pt>
                <c:pt idx="6">
                  <c:v>9</c:v>
                </c:pt>
                <c:pt idx="7">
                  <c:v>14</c:v>
                </c:pt>
                <c:pt idx="8">
                  <c:v>16</c:v>
                </c:pt>
                <c:pt idx="9">
                  <c:v>12</c:v>
                </c:pt>
                <c:pt idx="10">
                  <c:v>17</c:v>
                </c:pt>
                <c:pt idx="11">
                  <c:v>8</c:v>
                </c:pt>
                <c:pt idx="12">
                  <c:v>9</c:v>
                </c:pt>
                <c:pt idx="13">
                  <c:v>10</c:v>
                </c:pt>
                <c:pt idx="14">
                  <c:v>16</c:v>
                </c:pt>
                <c:pt idx="15">
                  <c:v>8</c:v>
                </c:pt>
                <c:pt idx="16">
                  <c:v>19</c:v>
                </c:pt>
                <c:pt idx="17">
                  <c:v>10</c:v>
                </c:pt>
                <c:pt idx="18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E20-464D-ADA0-55487D644041}"/>
            </c:ext>
          </c:extLst>
        </c:ser>
        <c:ser>
          <c:idx val="2"/>
          <c:order val="2"/>
          <c:tx>
            <c:strRef>
              <c:f>'Year vs Region'!$D$3:$D$4</c:f>
              <c:strCache>
                <c:ptCount val="1"/>
                <c:pt idx="0">
                  <c:v>Europe, Middle East, Africa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'Year vs Region'!$D$5:$D$25</c:f>
              <c:numCache>
                <c:formatCode>General</c:formatCode>
                <c:ptCount val="20"/>
                <c:pt idx="0">
                  <c:v>43</c:v>
                </c:pt>
                <c:pt idx="1">
                  <c:v>46</c:v>
                </c:pt>
                <c:pt idx="2">
                  <c:v>36</c:v>
                </c:pt>
                <c:pt idx="3">
                  <c:v>33</c:v>
                </c:pt>
                <c:pt idx="4">
                  <c:v>41</c:v>
                </c:pt>
                <c:pt idx="5">
                  <c:v>37</c:v>
                </c:pt>
                <c:pt idx="6">
                  <c:v>49</c:v>
                </c:pt>
                <c:pt idx="7">
                  <c:v>54</c:v>
                </c:pt>
                <c:pt idx="8">
                  <c:v>57</c:v>
                </c:pt>
                <c:pt idx="9">
                  <c:v>50</c:v>
                </c:pt>
                <c:pt idx="10">
                  <c:v>63</c:v>
                </c:pt>
                <c:pt idx="11">
                  <c:v>54</c:v>
                </c:pt>
                <c:pt idx="12">
                  <c:v>73</c:v>
                </c:pt>
                <c:pt idx="13">
                  <c:v>67</c:v>
                </c:pt>
                <c:pt idx="14">
                  <c:v>70</c:v>
                </c:pt>
                <c:pt idx="15">
                  <c:v>55</c:v>
                </c:pt>
                <c:pt idx="16">
                  <c:v>53</c:v>
                </c:pt>
                <c:pt idx="17">
                  <c:v>65</c:v>
                </c:pt>
                <c:pt idx="18">
                  <c:v>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E20-464D-ADA0-55487D644041}"/>
            </c:ext>
          </c:extLst>
        </c:ser>
        <c:ser>
          <c:idx val="3"/>
          <c:order val="3"/>
          <c:tx>
            <c:strRef>
              <c:f>'Year vs Region'!$E$3:$E$4</c:f>
              <c:strCache>
                <c:ptCount val="1"/>
                <c:pt idx="0">
                  <c:v>Latin  America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'Year vs Region'!$E$5:$E$25</c:f>
              <c:numCache>
                <c:formatCode>General</c:formatCode>
                <c:ptCount val="20"/>
                <c:pt idx="0">
                  <c:v>3</c:v>
                </c:pt>
                <c:pt idx="1">
                  <c:v>5</c:v>
                </c:pt>
                <c:pt idx="2">
                  <c:v>2</c:v>
                </c:pt>
                <c:pt idx="3">
                  <c:v>1</c:v>
                </c:pt>
                <c:pt idx="4">
                  <c:v>2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4</c:v>
                </c:pt>
                <c:pt idx="12">
                  <c:v>3</c:v>
                </c:pt>
                <c:pt idx="13">
                  <c:v>1</c:v>
                </c:pt>
                <c:pt idx="14">
                  <c:v>1</c:v>
                </c:pt>
                <c:pt idx="15">
                  <c:v>5</c:v>
                </c:pt>
                <c:pt idx="16">
                  <c:v>1</c:v>
                </c:pt>
                <c:pt idx="17">
                  <c:v>3</c:v>
                </c:pt>
                <c:pt idx="18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E20-464D-ADA0-55487D644041}"/>
            </c:ext>
          </c:extLst>
        </c:ser>
        <c:ser>
          <c:idx val="4"/>
          <c:order val="4"/>
          <c:tx>
            <c:strRef>
              <c:f>'Year vs Region'!$F$3:$F$4</c:f>
              <c:strCache>
                <c:ptCount val="1"/>
                <c:pt idx="0">
                  <c:v>US Central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'Year vs Region'!$F$5:$F$25</c:f>
              <c:numCache>
                <c:formatCode>General</c:formatCode>
                <c:ptCount val="20"/>
                <c:pt idx="0">
                  <c:v>25</c:v>
                </c:pt>
                <c:pt idx="1">
                  <c:v>16</c:v>
                </c:pt>
                <c:pt idx="2">
                  <c:v>15</c:v>
                </c:pt>
                <c:pt idx="3">
                  <c:v>20</c:v>
                </c:pt>
                <c:pt idx="4">
                  <c:v>17</c:v>
                </c:pt>
                <c:pt idx="5">
                  <c:v>20</c:v>
                </c:pt>
                <c:pt idx="6">
                  <c:v>18</c:v>
                </c:pt>
                <c:pt idx="7">
                  <c:v>21</c:v>
                </c:pt>
                <c:pt idx="8">
                  <c:v>17</c:v>
                </c:pt>
                <c:pt idx="9">
                  <c:v>22</c:v>
                </c:pt>
                <c:pt idx="10">
                  <c:v>25</c:v>
                </c:pt>
                <c:pt idx="11">
                  <c:v>22</c:v>
                </c:pt>
                <c:pt idx="12">
                  <c:v>18</c:v>
                </c:pt>
                <c:pt idx="13">
                  <c:v>24</c:v>
                </c:pt>
                <c:pt idx="14">
                  <c:v>15</c:v>
                </c:pt>
                <c:pt idx="15">
                  <c:v>18</c:v>
                </c:pt>
                <c:pt idx="16">
                  <c:v>15</c:v>
                </c:pt>
                <c:pt idx="17">
                  <c:v>20</c:v>
                </c:pt>
                <c:pt idx="18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E20-464D-ADA0-55487D644041}"/>
            </c:ext>
          </c:extLst>
        </c:ser>
        <c:ser>
          <c:idx val="5"/>
          <c:order val="5"/>
          <c:tx>
            <c:strRef>
              <c:f>'Year vs Region'!$G$3:$G$4</c:f>
              <c:strCache>
                <c:ptCount val="1"/>
                <c:pt idx="0">
                  <c:v>US East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'Year vs Region'!$G$5:$G$25</c:f>
              <c:numCache>
                <c:formatCode>General</c:formatCode>
                <c:ptCount val="20"/>
                <c:pt idx="0">
                  <c:v>19</c:v>
                </c:pt>
                <c:pt idx="1">
                  <c:v>16</c:v>
                </c:pt>
                <c:pt idx="2">
                  <c:v>33</c:v>
                </c:pt>
                <c:pt idx="3">
                  <c:v>19</c:v>
                </c:pt>
                <c:pt idx="4">
                  <c:v>24</c:v>
                </c:pt>
                <c:pt idx="5">
                  <c:v>21</c:v>
                </c:pt>
                <c:pt idx="6">
                  <c:v>24</c:v>
                </c:pt>
                <c:pt idx="7">
                  <c:v>25</c:v>
                </c:pt>
                <c:pt idx="8">
                  <c:v>20</c:v>
                </c:pt>
                <c:pt idx="9">
                  <c:v>18</c:v>
                </c:pt>
                <c:pt idx="10">
                  <c:v>18</c:v>
                </c:pt>
                <c:pt idx="11">
                  <c:v>28</c:v>
                </c:pt>
                <c:pt idx="12">
                  <c:v>22</c:v>
                </c:pt>
                <c:pt idx="13">
                  <c:v>25</c:v>
                </c:pt>
                <c:pt idx="14">
                  <c:v>18</c:v>
                </c:pt>
                <c:pt idx="15">
                  <c:v>33</c:v>
                </c:pt>
                <c:pt idx="16">
                  <c:v>24</c:v>
                </c:pt>
                <c:pt idx="17">
                  <c:v>19</c:v>
                </c:pt>
                <c:pt idx="18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E20-464D-ADA0-55487D644041}"/>
            </c:ext>
          </c:extLst>
        </c:ser>
        <c:ser>
          <c:idx val="6"/>
          <c:order val="6"/>
          <c:tx>
            <c:strRef>
              <c:f>'Year vs Region'!$H$3:$H$4</c:f>
              <c:strCache>
                <c:ptCount val="1"/>
                <c:pt idx="0">
                  <c:v>US Northeast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'Year vs Region'!$H$5:$H$25</c:f>
              <c:numCache>
                <c:formatCode>General</c:formatCode>
                <c:ptCount val="20"/>
                <c:pt idx="0">
                  <c:v>25</c:v>
                </c:pt>
                <c:pt idx="1">
                  <c:v>39</c:v>
                </c:pt>
                <c:pt idx="2">
                  <c:v>36</c:v>
                </c:pt>
                <c:pt idx="3">
                  <c:v>42</c:v>
                </c:pt>
                <c:pt idx="4">
                  <c:v>41</c:v>
                </c:pt>
                <c:pt idx="5">
                  <c:v>46</c:v>
                </c:pt>
                <c:pt idx="6">
                  <c:v>44</c:v>
                </c:pt>
                <c:pt idx="7">
                  <c:v>27</c:v>
                </c:pt>
                <c:pt idx="8">
                  <c:v>32</c:v>
                </c:pt>
                <c:pt idx="9">
                  <c:v>37</c:v>
                </c:pt>
                <c:pt idx="10">
                  <c:v>45</c:v>
                </c:pt>
                <c:pt idx="11">
                  <c:v>35</c:v>
                </c:pt>
                <c:pt idx="12">
                  <c:v>45</c:v>
                </c:pt>
                <c:pt idx="13">
                  <c:v>36</c:v>
                </c:pt>
                <c:pt idx="14">
                  <c:v>39</c:v>
                </c:pt>
                <c:pt idx="15">
                  <c:v>26</c:v>
                </c:pt>
                <c:pt idx="16">
                  <c:v>36</c:v>
                </c:pt>
                <c:pt idx="17">
                  <c:v>39</c:v>
                </c:pt>
                <c:pt idx="18">
                  <c:v>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E20-464D-ADA0-55487D644041}"/>
            </c:ext>
          </c:extLst>
        </c:ser>
        <c:ser>
          <c:idx val="7"/>
          <c:order val="7"/>
          <c:tx>
            <c:strRef>
              <c:f>'Year vs Region'!$I$3:$I$4</c:f>
              <c:strCache>
                <c:ptCount val="1"/>
                <c:pt idx="0">
                  <c:v>US Southeast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'Year vs Region'!$I$5:$I$25</c:f>
              <c:numCache>
                <c:formatCode>General</c:formatCode>
                <c:ptCount val="20"/>
                <c:pt idx="0">
                  <c:v>11</c:v>
                </c:pt>
                <c:pt idx="1">
                  <c:v>19</c:v>
                </c:pt>
                <c:pt idx="2">
                  <c:v>18</c:v>
                </c:pt>
                <c:pt idx="3">
                  <c:v>14</c:v>
                </c:pt>
                <c:pt idx="4">
                  <c:v>12</c:v>
                </c:pt>
                <c:pt idx="5">
                  <c:v>17</c:v>
                </c:pt>
                <c:pt idx="6">
                  <c:v>26</c:v>
                </c:pt>
                <c:pt idx="7">
                  <c:v>18</c:v>
                </c:pt>
                <c:pt idx="8">
                  <c:v>16</c:v>
                </c:pt>
                <c:pt idx="9">
                  <c:v>25</c:v>
                </c:pt>
                <c:pt idx="10">
                  <c:v>18</c:v>
                </c:pt>
                <c:pt idx="11">
                  <c:v>19</c:v>
                </c:pt>
                <c:pt idx="12">
                  <c:v>23</c:v>
                </c:pt>
                <c:pt idx="13">
                  <c:v>30</c:v>
                </c:pt>
                <c:pt idx="14">
                  <c:v>23</c:v>
                </c:pt>
                <c:pt idx="15">
                  <c:v>20</c:v>
                </c:pt>
                <c:pt idx="16">
                  <c:v>20</c:v>
                </c:pt>
                <c:pt idx="17">
                  <c:v>19</c:v>
                </c:pt>
                <c:pt idx="18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E20-464D-ADA0-55487D644041}"/>
            </c:ext>
          </c:extLst>
        </c:ser>
        <c:ser>
          <c:idx val="8"/>
          <c:order val="8"/>
          <c:tx>
            <c:strRef>
              <c:f>'Year vs Region'!$J$3:$J$4</c:f>
              <c:strCache>
                <c:ptCount val="1"/>
                <c:pt idx="0">
                  <c:v>US Southwest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'Year vs Region'!$J$5:$J$25</c:f>
              <c:numCache>
                <c:formatCode>General</c:formatCode>
                <c:ptCount val="20"/>
                <c:pt idx="0">
                  <c:v>20</c:v>
                </c:pt>
                <c:pt idx="1">
                  <c:v>15</c:v>
                </c:pt>
                <c:pt idx="2">
                  <c:v>16</c:v>
                </c:pt>
                <c:pt idx="3">
                  <c:v>16</c:v>
                </c:pt>
                <c:pt idx="4">
                  <c:v>9</c:v>
                </c:pt>
                <c:pt idx="5">
                  <c:v>13</c:v>
                </c:pt>
                <c:pt idx="6">
                  <c:v>16</c:v>
                </c:pt>
                <c:pt idx="7">
                  <c:v>21</c:v>
                </c:pt>
                <c:pt idx="8">
                  <c:v>14</c:v>
                </c:pt>
                <c:pt idx="9">
                  <c:v>13</c:v>
                </c:pt>
                <c:pt idx="10">
                  <c:v>19</c:v>
                </c:pt>
                <c:pt idx="11">
                  <c:v>31</c:v>
                </c:pt>
                <c:pt idx="12">
                  <c:v>16</c:v>
                </c:pt>
                <c:pt idx="13">
                  <c:v>17</c:v>
                </c:pt>
                <c:pt idx="14">
                  <c:v>14</c:v>
                </c:pt>
                <c:pt idx="15">
                  <c:v>21</c:v>
                </c:pt>
                <c:pt idx="16">
                  <c:v>20</c:v>
                </c:pt>
                <c:pt idx="17">
                  <c:v>26</c:v>
                </c:pt>
                <c:pt idx="18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4E20-464D-ADA0-55487D644041}"/>
            </c:ext>
          </c:extLst>
        </c:ser>
        <c:ser>
          <c:idx val="9"/>
          <c:order val="9"/>
          <c:tx>
            <c:strRef>
              <c:f>'Year vs Region'!$K$3:$K$4</c:f>
              <c:strCache>
                <c:ptCount val="1"/>
                <c:pt idx="0">
                  <c:v>US West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'Year vs Region'!$K$5:$K$25</c:f>
              <c:numCache>
                <c:formatCode>General</c:formatCode>
                <c:ptCount val="20"/>
                <c:pt idx="0">
                  <c:v>51</c:v>
                </c:pt>
                <c:pt idx="1">
                  <c:v>51</c:v>
                </c:pt>
                <c:pt idx="2">
                  <c:v>42</c:v>
                </c:pt>
                <c:pt idx="3">
                  <c:v>42</c:v>
                </c:pt>
                <c:pt idx="4">
                  <c:v>44</c:v>
                </c:pt>
                <c:pt idx="5">
                  <c:v>49</c:v>
                </c:pt>
                <c:pt idx="6">
                  <c:v>38</c:v>
                </c:pt>
                <c:pt idx="7">
                  <c:v>40</c:v>
                </c:pt>
                <c:pt idx="8">
                  <c:v>45</c:v>
                </c:pt>
                <c:pt idx="9">
                  <c:v>67</c:v>
                </c:pt>
                <c:pt idx="10">
                  <c:v>53</c:v>
                </c:pt>
                <c:pt idx="11">
                  <c:v>48</c:v>
                </c:pt>
                <c:pt idx="12">
                  <c:v>58</c:v>
                </c:pt>
                <c:pt idx="13">
                  <c:v>50</c:v>
                </c:pt>
                <c:pt idx="14">
                  <c:v>49</c:v>
                </c:pt>
                <c:pt idx="15">
                  <c:v>56</c:v>
                </c:pt>
                <c:pt idx="16">
                  <c:v>48</c:v>
                </c:pt>
                <c:pt idx="17">
                  <c:v>38</c:v>
                </c:pt>
                <c:pt idx="18">
                  <c:v>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E20-464D-ADA0-55487D644041}"/>
            </c:ext>
          </c:extLst>
        </c:ser>
        <c:ser>
          <c:idx val="10"/>
          <c:order val="10"/>
          <c:tx>
            <c:strRef>
              <c:f>'Year vs Region'!$L$3:$L$4</c:f>
              <c:strCache>
                <c:ptCount val="1"/>
                <c:pt idx="0">
                  <c:v>(blank)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'Year vs Region'!$L$5:$L$25</c:f>
              <c:numCache>
                <c:formatCode>General</c:formatCode>
                <c:ptCount val="20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E20-464D-ADA0-55487D6440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5378368"/>
        <c:axId val="245378760"/>
      </c:lineChart>
      <c:catAx>
        <c:axId val="245378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378760"/>
        <c:crosses val="autoZero"/>
        <c:auto val="1"/>
        <c:lblAlgn val="ctr"/>
        <c:lblOffset val="100"/>
        <c:noMultiLvlLbl val="0"/>
      </c:catAx>
      <c:valAx>
        <c:axId val="245378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378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8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Fellow Elevations by Region and Year, 1999 - 2017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8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7797294568948119E-2"/>
          <c:y val="8.0740129134704242E-2"/>
          <c:w val="0.81561499144590732"/>
          <c:h val="0.78549443158224375"/>
        </c:manualLayout>
      </c:layout>
      <c:scatterChart>
        <c:scatterStyle val="lineMarker"/>
        <c:varyColors val="0"/>
        <c:ser>
          <c:idx val="0"/>
          <c:order val="0"/>
          <c:tx>
            <c:strRef>
              <c:f>'Year vs Region Smoothed'!$B$25</c:f>
              <c:strCache>
                <c:ptCount val="1"/>
                <c:pt idx="0">
                  <c:v>Asia and Pacific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18"/>
              <c:layout>
                <c:manualLayout>
                  <c:x val="1.726994953752535E-3"/>
                  <c:y val="-2.0663986659040193E-2"/>
                </c:manualLayout>
              </c:layout>
              <c:tx>
                <c:strRef>
                  <c:f>'Year vs Region Smoothed'!$B$25</c:f>
                  <c:strCache>
                    <c:ptCount val="1"/>
                    <c:pt idx="0">
                      <c:v>Asia and Pacific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{83DFDA4A-A89F-4D0C-A9E0-819B4881FC59}</c15:txfldGUID>
                      <c15:f>'Year vs Region Smoothed'!$B$25</c15:f>
                      <c15:dlblFieldTableCache>
                        <c:ptCount val="1"/>
                        <c:pt idx="0">
                          <c:v>Asia and Pacific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A-393B-4140-B114-2A8DA619347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'Year vs Region Smoothed'!$A$26:$A$44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xVal>
          <c:yVal>
            <c:numRef>
              <c:f>'Year vs Region Smoothed'!$B$26:$B$44</c:f>
              <c:numCache>
                <c:formatCode>General</c:formatCode>
                <c:ptCount val="19"/>
                <c:pt idx="0">
                  <c:v>33</c:v>
                </c:pt>
                <c:pt idx="1">
                  <c:v>37</c:v>
                </c:pt>
                <c:pt idx="2">
                  <c:v>46</c:v>
                </c:pt>
                <c:pt idx="3">
                  <c:v>54</c:v>
                </c:pt>
                <c:pt idx="4">
                  <c:v>55</c:v>
                </c:pt>
                <c:pt idx="5">
                  <c:v>49</c:v>
                </c:pt>
                <c:pt idx="6">
                  <c:v>46</c:v>
                </c:pt>
                <c:pt idx="7">
                  <c:v>47</c:v>
                </c:pt>
                <c:pt idx="8">
                  <c:v>50</c:v>
                </c:pt>
                <c:pt idx="9">
                  <c:v>48</c:v>
                </c:pt>
                <c:pt idx="10">
                  <c:v>52</c:v>
                </c:pt>
                <c:pt idx="11">
                  <c:v>53</c:v>
                </c:pt>
                <c:pt idx="12">
                  <c:v>61</c:v>
                </c:pt>
                <c:pt idx="13">
                  <c:v>58</c:v>
                </c:pt>
                <c:pt idx="14">
                  <c:v>57</c:v>
                </c:pt>
                <c:pt idx="15">
                  <c:v>56</c:v>
                </c:pt>
                <c:pt idx="16">
                  <c:v>58</c:v>
                </c:pt>
                <c:pt idx="17">
                  <c:v>64</c:v>
                </c:pt>
                <c:pt idx="18">
                  <c:v>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93B-4140-B114-2A8DA6193470}"/>
            </c:ext>
          </c:extLst>
        </c:ser>
        <c:ser>
          <c:idx val="1"/>
          <c:order val="1"/>
          <c:tx>
            <c:strRef>
              <c:f>'Year vs Region Smoothed'!$C$25</c:f>
              <c:strCache>
                <c:ptCount val="1"/>
                <c:pt idx="0">
                  <c:v>Canada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18"/>
              <c:tx>
                <c:strRef>
                  <c:f>'Year vs Region Smoothed'!$C$25</c:f>
                  <c:strCache>
                    <c:ptCount val="1"/>
                    <c:pt idx="0">
                      <c:v>Canada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{3A38FB89-DAAA-4B33-AD69-DC9413176C46}</c15:txfldGUID>
                      <c15:f>'Year vs Region Smoothed'!$C$25</c15:f>
                      <c15:dlblFieldTableCache>
                        <c:ptCount val="1"/>
                        <c:pt idx="0">
                          <c:v>Canada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1-6088-42CA-85A4-D73721EB31F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'Year vs Region Smoothed'!$A$26:$A$44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xVal>
          <c:yVal>
            <c:numRef>
              <c:f>'Year vs Region Smoothed'!$C$26:$C$44</c:f>
              <c:numCache>
                <c:formatCode>General</c:formatCode>
                <c:ptCount val="19"/>
                <c:pt idx="0">
                  <c:v>9</c:v>
                </c:pt>
                <c:pt idx="1">
                  <c:v>10</c:v>
                </c:pt>
                <c:pt idx="2">
                  <c:v>11</c:v>
                </c:pt>
                <c:pt idx="3">
                  <c:v>12</c:v>
                </c:pt>
                <c:pt idx="4">
                  <c:v>11</c:v>
                </c:pt>
                <c:pt idx="5">
                  <c:v>10</c:v>
                </c:pt>
                <c:pt idx="6">
                  <c:v>11</c:v>
                </c:pt>
                <c:pt idx="7">
                  <c:v>13</c:v>
                </c:pt>
                <c:pt idx="8">
                  <c:v>14</c:v>
                </c:pt>
                <c:pt idx="9">
                  <c:v>15</c:v>
                </c:pt>
                <c:pt idx="10">
                  <c:v>12</c:v>
                </c:pt>
                <c:pt idx="11">
                  <c:v>11</c:v>
                </c:pt>
                <c:pt idx="12">
                  <c:v>9</c:v>
                </c:pt>
                <c:pt idx="13">
                  <c:v>12</c:v>
                </c:pt>
                <c:pt idx="14">
                  <c:v>11</c:v>
                </c:pt>
                <c:pt idx="15">
                  <c:v>14</c:v>
                </c:pt>
                <c:pt idx="16">
                  <c:v>12</c:v>
                </c:pt>
                <c:pt idx="17">
                  <c:v>16</c:v>
                </c:pt>
                <c:pt idx="18">
                  <c:v>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93B-4140-B114-2A8DA6193470}"/>
            </c:ext>
          </c:extLst>
        </c:ser>
        <c:ser>
          <c:idx val="2"/>
          <c:order val="2"/>
          <c:tx>
            <c:strRef>
              <c:f>'Year vs Region Smoothed'!$D$25</c:f>
              <c:strCache>
                <c:ptCount val="1"/>
                <c:pt idx="0">
                  <c:v>Europe, Mideast, Africa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Lbl>
              <c:idx val="18"/>
              <c:layout>
                <c:manualLayout>
                  <c:x val="0"/>
                  <c:y val="2.6755857540157007E-2"/>
                </c:manualLayout>
              </c:layout>
              <c:tx>
                <c:strRef>
                  <c:f>'Year vs Region Smoothed'!$D$25</c:f>
                  <c:strCache>
                    <c:ptCount val="1"/>
                    <c:pt idx="0">
                      <c:v>Europe, Mideast, Africa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{591641DC-0B3D-4006-A675-C228B4B39FCC}</c15:txfldGUID>
                      <c15:f>'Year vs Region Smoothed'!$D$25</c15:f>
                      <c15:dlblFieldTableCache>
                        <c:ptCount val="1"/>
                        <c:pt idx="0">
                          <c:v>Europe, Mideast, Africa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B-393B-4140-B114-2A8DA619347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'Year vs Region Smoothed'!$A$26:$A$44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xVal>
          <c:yVal>
            <c:numRef>
              <c:f>'Year vs Region Smoothed'!$D$26:$D$44</c:f>
              <c:numCache>
                <c:formatCode>General</c:formatCode>
                <c:ptCount val="19"/>
                <c:pt idx="0">
                  <c:v>45</c:v>
                </c:pt>
                <c:pt idx="1">
                  <c:v>42</c:v>
                </c:pt>
                <c:pt idx="2">
                  <c:v>38</c:v>
                </c:pt>
                <c:pt idx="3">
                  <c:v>37</c:v>
                </c:pt>
                <c:pt idx="4">
                  <c:v>37</c:v>
                </c:pt>
                <c:pt idx="5">
                  <c:v>42</c:v>
                </c:pt>
                <c:pt idx="6">
                  <c:v>47</c:v>
                </c:pt>
                <c:pt idx="7">
                  <c:v>53</c:v>
                </c:pt>
                <c:pt idx="8">
                  <c:v>54</c:v>
                </c:pt>
                <c:pt idx="9">
                  <c:v>57</c:v>
                </c:pt>
                <c:pt idx="10">
                  <c:v>56</c:v>
                </c:pt>
                <c:pt idx="11">
                  <c:v>63</c:v>
                </c:pt>
                <c:pt idx="12">
                  <c:v>65</c:v>
                </c:pt>
                <c:pt idx="13">
                  <c:v>70</c:v>
                </c:pt>
                <c:pt idx="14">
                  <c:v>64</c:v>
                </c:pt>
                <c:pt idx="15">
                  <c:v>59</c:v>
                </c:pt>
                <c:pt idx="16">
                  <c:v>58</c:v>
                </c:pt>
                <c:pt idx="17">
                  <c:v>60</c:v>
                </c:pt>
                <c:pt idx="18">
                  <c:v>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93B-4140-B114-2A8DA6193470}"/>
            </c:ext>
          </c:extLst>
        </c:ser>
        <c:ser>
          <c:idx val="3"/>
          <c:order val="3"/>
          <c:tx>
            <c:strRef>
              <c:f>'Year vs Region Smoothed'!$E$25</c:f>
              <c:strCache>
                <c:ptCount val="1"/>
                <c:pt idx="0">
                  <c:v>Latin America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dLbls>
            <c:dLbl>
              <c:idx val="18"/>
              <c:tx>
                <c:strRef>
                  <c:f>'Year vs Region Smoothed'!$E$25</c:f>
                  <c:strCache>
                    <c:ptCount val="1"/>
                    <c:pt idx="0">
                      <c:v>Latin America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{619D3BBC-7A68-4C5F-93E5-A88966FBB76B}</c15:txfldGUID>
                      <c15:f>'Year vs Region Smoothed'!$E$25</c15:f>
                      <c15:dlblFieldTableCache>
                        <c:ptCount val="1"/>
                        <c:pt idx="0">
                          <c:v>Latin America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2-6088-42CA-85A4-D73721EB31F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'Year vs Region Smoothed'!$A$26:$A$44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xVal>
          <c:yVal>
            <c:numRef>
              <c:f>'Year vs Region Smoothed'!$E$26:$E$44</c:f>
              <c:numCache>
                <c:formatCode>General</c:formatCode>
                <c:ptCount val="19"/>
                <c:pt idx="0">
                  <c:v>4</c:v>
                </c:pt>
                <c:pt idx="1">
                  <c:v>3</c:v>
                </c:pt>
                <c:pt idx="2">
                  <c:v>3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2</c:v>
                </c:pt>
                <c:pt idx="18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93B-4140-B114-2A8DA6193470}"/>
            </c:ext>
          </c:extLst>
        </c:ser>
        <c:ser>
          <c:idx val="4"/>
          <c:order val="4"/>
          <c:tx>
            <c:strRef>
              <c:f>'Year vs Region Smoothed'!$F$25</c:f>
              <c:strCache>
                <c:ptCount val="1"/>
                <c:pt idx="0">
                  <c:v>US Central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Lbl>
              <c:idx val="18"/>
              <c:tx>
                <c:strRef>
                  <c:f>'Year vs Region Smoothed'!$F$25</c:f>
                  <c:strCache>
                    <c:ptCount val="1"/>
                    <c:pt idx="0">
                      <c:v>US Central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{90B0D893-56D5-4B4D-92FF-EEB581984DA1}</c15:txfldGUID>
                      <c15:f>'Year vs Region Smoothed'!$F$25</c15:f>
                      <c15:dlblFieldTableCache>
                        <c:ptCount val="1"/>
                        <c:pt idx="0">
                          <c:v>US Central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4-6088-42CA-85A4-D73721EB31F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'Year vs Region Smoothed'!$A$26:$A$44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xVal>
          <c:yVal>
            <c:numRef>
              <c:f>'Year vs Region Smoothed'!$F$26:$F$44</c:f>
              <c:numCache>
                <c:formatCode>General</c:formatCode>
                <c:ptCount val="19"/>
                <c:pt idx="0">
                  <c:v>21</c:v>
                </c:pt>
                <c:pt idx="1">
                  <c:v>19</c:v>
                </c:pt>
                <c:pt idx="2">
                  <c:v>17</c:v>
                </c:pt>
                <c:pt idx="3">
                  <c:v>17</c:v>
                </c:pt>
                <c:pt idx="4">
                  <c:v>19</c:v>
                </c:pt>
                <c:pt idx="5">
                  <c:v>18</c:v>
                </c:pt>
                <c:pt idx="6">
                  <c:v>20</c:v>
                </c:pt>
                <c:pt idx="7">
                  <c:v>19</c:v>
                </c:pt>
                <c:pt idx="8">
                  <c:v>20</c:v>
                </c:pt>
                <c:pt idx="9">
                  <c:v>21</c:v>
                </c:pt>
                <c:pt idx="10">
                  <c:v>23</c:v>
                </c:pt>
                <c:pt idx="11">
                  <c:v>22</c:v>
                </c:pt>
                <c:pt idx="12">
                  <c:v>21</c:v>
                </c:pt>
                <c:pt idx="13">
                  <c:v>19</c:v>
                </c:pt>
                <c:pt idx="14">
                  <c:v>19</c:v>
                </c:pt>
                <c:pt idx="15">
                  <c:v>16</c:v>
                </c:pt>
                <c:pt idx="16">
                  <c:v>18</c:v>
                </c:pt>
                <c:pt idx="17">
                  <c:v>18</c:v>
                </c:pt>
                <c:pt idx="18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93B-4140-B114-2A8DA6193470}"/>
            </c:ext>
          </c:extLst>
        </c:ser>
        <c:ser>
          <c:idx val="5"/>
          <c:order val="5"/>
          <c:tx>
            <c:strRef>
              <c:f>'Year vs Region Smoothed'!$G$25</c:f>
              <c:strCache>
                <c:ptCount val="1"/>
                <c:pt idx="0">
                  <c:v>US East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dLbls>
            <c:dLbl>
              <c:idx val="18"/>
              <c:layout>
                <c:manualLayout>
                  <c:x val="1.1326837548208298E-2"/>
                  <c:y val="-2.7450523636299729E-2"/>
                </c:manualLayout>
              </c:layout>
              <c:tx>
                <c:strRef>
                  <c:f>'Year vs Region Smoothed'!$G$25</c:f>
                  <c:strCache>
                    <c:ptCount val="1"/>
                    <c:pt idx="0">
                      <c:v>US East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{62857EFA-D9D6-4616-B566-AD7C115134DA}</c15:txfldGUID>
                      <c15:f>'Year vs Region Smoothed'!$G$25</c15:f>
                      <c15:dlblFieldTableCache>
                        <c:ptCount val="1"/>
                        <c:pt idx="0">
                          <c:v>US East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3-6088-42CA-85A4-D73721EB31F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'Year vs Region Smoothed'!$A$26:$A$44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xVal>
          <c:yVal>
            <c:numRef>
              <c:f>'Year vs Region Smoothed'!$G$26:$G$44</c:f>
              <c:numCache>
                <c:formatCode>General</c:formatCode>
                <c:ptCount val="19"/>
                <c:pt idx="0">
                  <c:v>18</c:v>
                </c:pt>
                <c:pt idx="1">
                  <c:v>23</c:v>
                </c:pt>
                <c:pt idx="2">
                  <c:v>23</c:v>
                </c:pt>
                <c:pt idx="3">
                  <c:v>25</c:v>
                </c:pt>
                <c:pt idx="4">
                  <c:v>21</c:v>
                </c:pt>
                <c:pt idx="5">
                  <c:v>23</c:v>
                </c:pt>
                <c:pt idx="6">
                  <c:v>23</c:v>
                </c:pt>
                <c:pt idx="7">
                  <c:v>23</c:v>
                </c:pt>
                <c:pt idx="8">
                  <c:v>21</c:v>
                </c:pt>
                <c:pt idx="9">
                  <c:v>19</c:v>
                </c:pt>
                <c:pt idx="10">
                  <c:v>21</c:v>
                </c:pt>
                <c:pt idx="11">
                  <c:v>23</c:v>
                </c:pt>
                <c:pt idx="12">
                  <c:v>25</c:v>
                </c:pt>
                <c:pt idx="13">
                  <c:v>22</c:v>
                </c:pt>
                <c:pt idx="14">
                  <c:v>25</c:v>
                </c:pt>
                <c:pt idx="15">
                  <c:v>25</c:v>
                </c:pt>
                <c:pt idx="16">
                  <c:v>25</c:v>
                </c:pt>
                <c:pt idx="17">
                  <c:v>21</c:v>
                </c:pt>
                <c:pt idx="18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93B-4140-B114-2A8DA6193470}"/>
            </c:ext>
          </c:extLst>
        </c:ser>
        <c:ser>
          <c:idx val="6"/>
          <c:order val="6"/>
          <c:tx>
            <c:strRef>
              <c:f>'Year vs Region Smoothed'!$H$25</c:f>
              <c:strCache>
                <c:ptCount val="1"/>
                <c:pt idx="0">
                  <c:v>US Northeast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18"/>
              <c:tx>
                <c:strRef>
                  <c:f>'Year vs Region Smoothed'!$H$25</c:f>
                  <c:strCache>
                    <c:ptCount val="1"/>
                    <c:pt idx="0">
                      <c:v>US Northeast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{C5353C24-B0F7-4B9E-A3A3-65610D0533AE}</c15:txfldGUID>
                      <c15:f>'Year vs Region Smoothed'!$H$25</c15:f>
                      <c15:dlblFieldTableCache>
                        <c:ptCount val="1"/>
                        <c:pt idx="0">
                          <c:v>US Northeast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D-393B-4140-B114-2A8DA619347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'Year vs Region Smoothed'!$A$26:$A$44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xVal>
          <c:yVal>
            <c:numRef>
              <c:f>'Year vs Region Smoothed'!$H$26:$H$44</c:f>
              <c:numCache>
                <c:formatCode>General</c:formatCode>
                <c:ptCount val="19"/>
                <c:pt idx="0">
                  <c:v>32</c:v>
                </c:pt>
                <c:pt idx="1">
                  <c:v>33</c:v>
                </c:pt>
                <c:pt idx="2">
                  <c:v>39</c:v>
                </c:pt>
                <c:pt idx="3">
                  <c:v>40</c:v>
                </c:pt>
                <c:pt idx="4">
                  <c:v>43</c:v>
                </c:pt>
                <c:pt idx="5">
                  <c:v>44</c:v>
                </c:pt>
                <c:pt idx="6">
                  <c:v>39</c:v>
                </c:pt>
                <c:pt idx="7">
                  <c:v>34</c:v>
                </c:pt>
                <c:pt idx="8">
                  <c:v>32</c:v>
                </c:pt>
                <c:pt idx="9">
                  <c:v>38</c:v>
                </c:pt>
                <c:pt idx="10">
                  <c:v>39</c:v>
                </c:pt>
                <c:pt idx="11">
                  <c:v>42</c:v>
                </c:pt>
                <c:pt idx="12">
                  <c:v>39</c:v>
                </c:pt>
                <c:pt idx="13">
                  <c:v>40</c:v>
                </c:pt>
                <c:pt idx="14">
                  <c:v>34</c:v>
                </c:pt>
                <c:pt idx="15">
                  <c:v>34</c:v>
                </c:pt>
                <c:pt idx="16">
                  <c:v>34</c:v>
                </c:pt>
                <c:pt idx="17">
                  <c:v>34</c:v>
                </c:pt>
                <c:pt idx="18">
                  <c:v>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393B-4140-B114-2A8DA6193470}"/>
            </c:ext>
          </c:extLst>
        </c:ser>
        <c:ser>
          <c:idx val="7"/>
          <c:order val="7"/>
          <c:tx>
            <c:strRef>
              <c:f>'Year vs Region Smoothed'!$I$25</c:f>
              <c:strCache>
                <c:ptCount val="1"/>
                <c:pt idx="0">
                  <c:v>US Southeast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18"/>
              <c:layout>
                <c:manualLayout>
                  <c:x val="2.6468154121352108E-3"/>
                  <c:y val="-4.5714281796408435E-2"/>
                </c:manualLayout>
              </c:layout>
              <c:tx>
                <c:strRef>
                  <c:f>'Year vs Region Smoothed'!$I$25</c:f>
                  <c:strCache>
                    <c:ptCount val="1"/>
                    <c:pt idx="0">
                      <c:v>US Southeast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{7DB77C18-1D34-4C78-8F31-12B11828A970}</c15:txfldGUID>
                      <c15:f>'Year vs Region Smoothed'!$I$25</c15:f>
                      <c15:dlblFieldTableCache>
                        <c:ptCount val="1"/>
                        <c:pt idx="0">
                          <c:v>US Southeast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E-393B-4140-B114-2A8DA619347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'Year vs Region Smoothed'!$A$26:$A$44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xVal>
          <c:yVal>
            <c:numRef>
              <c:f>'Year vs Region Smoothed'!$I$26:$I$44</c:f>
              <c:numCache>
                <c:formatCode>General</c:formatCode>
                <c:ptCount val="19"/>
                <c:pt idx="0">
                  <c:v>15</c:v>
                </c:pt>
                <c:pt idx="1">
                  <c:v>16</c:v>
                </c:pt>
                <c:pt idx="2">
                  <c:v>17</c:v>
                </c:pt>
                <c:pt idx="3">
                  <c:v>15</c:v>
                </c:pt>
                <c:pt idx="4">
                  <c:v>14</c:v>
                </c:pt>
                <c:pt idx="5">
                  <c:v>18</c:v>
                </c:pt>
                <c:pt idx="6">
                  <c:v>20</c:v>
                </c:pt>
                <c:pt idx="7">
                  <c:v>20</c:v>
                </c:pt>
                <c:pt idx="8">
                  <c:v>20</c:v>
                </c:pt>
                <c:pt idx="9">
                  <c:v>20</c:v>
                </c:pt>
                <c:pt idx="10">
                  <c:v>21</c:v>
                </c:pt>
                <c:pt idx="11">
                  <c:v>20</c:v>
                </c:pt>
                <c:pt idx="12">
                  <c:v>24</c:v>
                </c:pt>
                <c:pt idx="13">
                  <c:v>25</c:v>
                </c:pt>
                <c:pt idx="14">
                  <c:v>24</c:v>
                </c:pt>
                <c:pt idx="15">
                  <c:v>21</c:v>
                </c:pt>
                <c:pt idx="16">
                  <c:v>20</c:v>
                </c:pt>
                <c:pt idx="17">
                  <c:v>20</c:v>
                </c:pt>
                <c:pt idx="18">
                  <c:v>21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393B-4140-B114-2A8DA6193470}"/>
            </c:ext>
          </c:extLst>
        </c:ser>
        <c:ser>
          <c:idx val="8"/>
          <c:order val="8"/>
          <c:tx>
            <c:strRef>
              <c:f>'Year vs Region Smoothed'!$J$25</c:f>
              <c:strCache>
                <c:ptCount val="1"/>
                <c:pt idx="0">
                  <c:v>US Southwest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18"/>
              <c:layout>
                <c:manualLayout>
                  <c:x val="-9.7048777329200538E-17"/>
                  <c:y val="1.741496449386996E-2"/>
                </c:manualLayout>
              </c:layout>
              <c:tx>
                <c:strRef>
                  <c:f>'Year vs Region Smoothed'!$J$4</c:f>
                  <c:strCache>
                    <c:ptCount val="1"/>
                    <c:pt idx="0">
                      <c:v>US Southwest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{FC9E84CC-9F25-4867-AF4A-910BB99746F9}</c15:txfldGUID>
                      <c15:f>'Year vs Region Smoothed'!$J$4</c15:f>
                      <c15:dlblFieldTableCache>
                        <c:ptCount val="1"/>
                        <c:pt idx="0">
                          <c:v>US Southwest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0-6088-42CA-85A4-D73721EB31F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'Year vs Region Smoothed'!$A$26:$A$44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xVal>
          <c:yVal>
            <c:numRef>
              <c:f>'Year vs Region Smoothed'!$J$26:$J$44</c:f>
              <c:numCache>
                <c:formatCode>General</c:formatCode>
                <c:ptCount val="19"/>
                <c:pt idx="0">
                  <c:v>18</c:v>
                </c:pt>
                <c:pt idx="1">
                  <c:v>17</c:v>
                </c:pt>
                <c:pt idx="2">
                  <c:v>16</c:v>
                </c:pt>
                <c:pt idx="3">
                  <c:v>14</c:v>
                </c:pt>
                <c:pt idx="4">
                  <c:v>13</c:v>
                </c:pt>
                <c:pt idx="5">
                  <c:v>13</c:v>
                </c:pt>
                <c:pt idx="6">
                  <c:v>17</c:v>
                </c:pt>
                <c:pt idx="7">
                  <c:v>17</c:v>
                </c:pt>
                <c:pt idx="8">
                  <c:v>16</c:v>
                </c:pt>
                <c:pt idx="9">
                  <c:v>15</c:v>
                </c:pt>
                <c:pt idx="10">
                  <c:v>21</c:v>
                </c:pt>
                <c:pt idx="11">
                  <c:v>22</c:v>
                </c:pt>
                <c:pt idx="12">
                  <c:v>21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22</c:v>
                </c:pt>
                <c:pt idx="17">
                  <c:v>19</c:v>
                </c:pt>
                <c:pt idx="18">
                  <c:v>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393B-4140-B114-2A8DA6193470}"/>
            </c:ext>
          </c:extLst>
        </c:ser>
        <c:ser>
          <c:idx val="9"/>
          <c:order val="9"/>
          <c:tx>
            <c:strRef>
              <c:f>'Year vs Region Smoothed'!$K$25</c:f>
              <c:strCache>
                <c:ptCount val="1"/>
                <c:pt idx="0">
                  <c:v>US West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18"/>
              <c:tx>
                <c:strRef>
                  <c:f>'Year vs Region Smoothed'!$K$25</c:f>
                  <c:strCache>
                    <c:ptCount val="1"/>
                    <c:pt idx="0">
                      <c:v>US West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{63B914EE-CEF9-4C9D-96B8-8FE8897DE8B4}</c15:txfldGUID>
                      <c15:f>'Year vs Region Smoothed'!$K$25</c15:f>
                      <c15:dlblFieldTableCache>
                        <c:ptCount val="1"/>
                        <c:pt idx="0">
                          <c:v>US West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C-393B-4140-B114-2A8DA619347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'Year vs Region Smoothed'!$A$26:$A$44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xVal>
          <c:yVal>
            <c:numRef>
              <c:f>'Year vs Region Smoothed'!$K$26:$K$44</c:f>
              <c:numCache>
                <c:formatCode>General</c:formatCode>
                <c:ptCount val="19"/>
                <c:pt idx="0">
                  <c:v>51</c:v>
                </c:pt>
                <c:pt idx="1">
                  <c:v>48</c:v>
                </c:pt>
                <c:pt idx="2">
                  <c:v>45</c:v>
                </c:pt>
                <c:pt idx="3">
                  <c:v>43</c:v>
                </c:pt>
                <c:pt idx="4">
                  <c:v>45</c:v>
                </c:pt>
                <c:pt idx="5">
                  <c:v>44</c:v>
                </c:pt>
                <c:pt idx="6">
                  <c:v>42</c:v>
                </c:pt>
                <c:pt idx="7">
                  <c:v>41</c:v>
                </c:pt>
                <c:pt idx="8">
                  <c:v>51</c:v>
                </c:pt>
                <c:pt idx="9">
                  <c:v>55</c:v>
                </c:pt>
                <c:pt idx="10">
                  <c:v>56</c:v>
                </c:pt>
                <c:pt idx="11">
                  <c:v>53</c:v>
                </c:pt>
                <c:pt idx="12">
                  <c:v>52</c:v>
                </c:pt>
                <c:pt idx="13">
                  <c:v>52</c:v>
                </c:pt>
                <c:pt idx="14">
                  <c:v>52</c:v>
                </c:pt>
                <c:pt idx="15">
                  <c:v>51</c:v>
                </c:pt>
                <c:pt idx="16">
                  <c:v>47</c:v>
                </c:pt>
                <c:pt idx="17">
                  <c:v>43</c:v>
                </c:pt>
                <c:pt idx="18">
                  <c:v>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393B-4140-B114-2A8DA61934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7587648"/>
        <c:axId val="527587976"/>
      </c:scatterChart>
      <c:valAx>
        <c:axId val="5275876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7587976"/>
        <c:crosses val="autoZero"/>
        <c:crossBetween val="midCat"/>
      </c:valAx>
      <c:valAx>
        <c:axId val="527587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75876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[IEEE Fellow Stats.xlsx]Members Year vs Region!PivotTable1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'Members Year vs Region'!$B$3:$B$4</c:f>
              <c:strCache>
                <c:ptCount val="1"/>
                <c:pt idx="0">
                  <c:v>Asia and Pacific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'Members 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'Members Year vs Region'!$B$5:$B$25</c:f>
              <c:numCache>
                <c:formatCode>General</c:formatCode>
                <c:ptCount val="20"/>
                <c:pt idx="0">
                  <c:v>26033</c:v>
                </c:pt>
                <c:pt idx="1">
                  <c:v>30235</c:v>
                </c:pt>
                <c:pt idx="2">
                  <c:v>32213</c:v>
                </c:pt>
                <c:pt idx="3">
                  <c:v>32463</c:v>
                </c:pt>
                <c:pt idx="4">
                  <c:v>31580</c:v>
                </c:pt>
                <c:pt idx="5">
                  <c:v>32720</c:v>
                </c:pt>
                <c:pt idx="6">
                  <c:v>38345</c:v>
                </c:pt>
                <c:pt idx="7">
                  <c:v>40278</c:v>
                </c:pt>
                <c:pt idx="8">
                  <c:v>37085</c:v>
                </c:pt>
                <c:pt idx="9">
                  <c:v>44219</c:v>
                </c:pt>
                <c:pt idx="10">
                  <c:v>45551</c:v>
                </c:pt>
                <c:pt idx="11">
                  <c:v>52001</c:v>
                </c:pt>
                <c:pt idx="12">
                  <c:v>54555</c:v>
                </c:pt>
                <c:pt idx="13">
                  <c:v>59761</c:v>
                </c:pt>
                <c:pt idx="14">
                  <c:v>62969</c:v>
                </c:pt>
                <c:pt idx="15">
                  <c:v>69523</c:v>
                </c:pt>
                <c:pt idx="16">
                  <c:v>73860</c:v>
                </c:pt>
                <c:pt idx="17">
                  <c:v>76209</c:v>
                </c:pt>
                <c:pt idx="18">
                  <c:v>76668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FD-4821-9C70-773AC741955D}"/>
            </c:ext>
          </c:extLst>
        </c:ser>
        <c:ser>
          <c:idx val="1"/>
          <c:order val="1"/>
          <c:tx>
            <c:strRef>
              <c:f>'Members Year vs Region'!$C$3:$C$4</c:f>
              <c:strCache>
                <c:ptCount val="1"/>
                <c:pt idx="0">
                  <c:v>Canada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'Members 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'Members Year vs Region'!$C$5:$C$25</c:f>
              <c:numCache>
                <c:formatCode>General</c:formatCode>
                <c:ptCount val="20"/>
                <c:pt idx="0">
                  <c:v>9679</c:v>
                </c:pt>
                <c:pt idx="1">
                  <c:v>9911</c:v>
                </c:pt>
                <c:pt idx="2">
                  <c:v>9864</c:v>
                </c:pt>
                <c:pt idx="3">
                  <c:v>10301</c:v>
                </c:pt>
                <c:pt idx="4">
                  <c:v>10241</c:v>
                </c:pt>
                <c:pt idx="5">
                  <c:v>10116</c:v>
                </c:pt>
                <c:pt idx="6">
                  <c:v>10475</c:v>
                </c:pt>
                <c:pt idx="7">
                  <c:v>10806</c:v>
                </c:pt>
                <c:pt idx="8">
                  <c:v>10966</c:v>
                </c:pt>
                <c:pt idx="9">
                  <c:v>12804</c:v>
                </c:pt>
                <c:pt idx="10">
                  <c:v>13180</c:v>
                </c:pt>
                <c:pt idx="11">
                  <c:v>13829</c:v>
                </c:pt>
                <c:pt idx="12">
                  <c:v>14448</c:v>
                </c:pt>
                <c:pt idx="13">
                  <c:v>14588</c:v>
                </c:pt>
                <c:pt idx="14">
                  <c:v>14621</c:v>
                </c:pt>
                <c:pt idx="15">
                  <c:v>15318</c:v>
                </c:pt>
                <c:pt idx="16">
                  <c:v>15493</c:v>
                </c:pt>
                <c:pt idx="17">
                  <c:v>15489</c:v>
                </c:pt>
                <c:pt idx="18">
                  <c:v>15015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FD-4821-9C70-773AC741955D}"/>
            </c:ext>
          </c:extLst>
        </c:ser>
        <c:ser>
          <c:idx val="2"/>
          <c:order val="2"/>
          <c:tx>
            <c:strRef>
              <c:f>'Members Year vs Region'!$D$3:$D$4</c:f>
              <c:strCache>
                <c:ptCount val="1"/>
                <c:pt idx="0">
                  <c:v>Europe, Middle East, Africa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'Members 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'Members Year vs Region'!$D$5:$D$25</c:f>
              <c:numCache>
                <c:formatCode>General</c:formatCode>
                <c:ptCount val="20"/>
                <c:pt idx="0">
                  <c:v>24429</c:v>
                </c:pt>
                <c:pt idx="1">
                  <c:v>26676</c:v>
                </c:pt>
                <c:pt idx="2">
                  <c:v>28553</c:v>
                </c:pt>
                <c:pt idx="3">
                  <c:v>30468</c:v>
                </c:pt>
                <c:pt idx="4">
                  <c:v>30769</c:v>
                </c:pt>
                <c:pt idx="5">
                  <c:v>30036</c:v>
                </c:pt>
                <c:pt idx="6">
                  <c:v>33408</c:v>
                </c:pt>
                <c:pt idx="7">
                  <c:v>35882</c:v>
                </c:pt>
                <c:pt idx="8">
                  <c:v>36843</c:v>
                </c:pt>
                <c:pt idx="9">
                  <c:v>45671</c:v>
                </c:pt>
                <c:pt idx="10">
                  <c:v>50329</c:v>
                </c:pt>
                <c:pt idx="11">
                  <c:v>53339</c:v>
                </c:pt>
                <c:pt idx="12">
                  <c:v>57590</c:v>
                </c:pt>
                <c:pt idx="13">
                  <c:v>60373</c:v>
                </c:pt>
                <c:pt idx="14">
                  <c:v>62353</c:v>
                </c:pt>
                <c:pt idx="15">
                  <c:v>64943</c:v>
                </c:pt>
                <c:pt idx="16">
                  <c:v>65569</c:v>
                </c:pt>
                <c:pt idx="17">
                  <c:v>65614</c:v>
                </c:pt>
                <c:pt idx="18">
                  <c:v>64994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3FD-4821-9C70-773AC741955D}"/>
            </c:ext>
          </c:extLst>
        </c:ser>
        <c:ser>
          <c:idx val="3"/>
          <c:order val="3"/>
          <c:tx>
            <c:strRef>
              <c:f>'Members Year vs Region'!$E$3:$E$4</c:f>
              <c:strCache>
                <c:ptCount val="1"/>
                <c:pt idx="0">
                  <c:v>Latin  America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'Members 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'Members Year vs Region'!$E$5:$E$25</c:f>
              <c:numCache>
                <c:formatCode>General</c:formatCode>
                <c:ptCount val="20"/>
                <c:pt idx="0">
                  <c:v>4806</c:v>
                </c:pt>
                <c:pt idx="1">
                  <c:v>4872</c:v>
                </c:pt>
                <c:pt idx="2">
                  <c:v>4939</c:v>
                </c:pt>
                <c:pt idx="3">
                  <c:v>5226</c:v>
                </c:pt>
                <c:pt idx="4">
                  <c:v>4978</c:v>
                </c:pt>
                <c:pt idx="5">
                  <c:v>4887</c:v>
                </c:pt>
                <c:pt idx="6">
                  <c:v>5308</c:v>
                </c:pt>
                <c:pt idx="7">
                  <c:v>5464</c:v>
                </c:pt>
                <c:pt idx="8">
                  <c:v>5755</c:v>
                </c:pt>
                <c:pt idx="9">
                  <c:v>7263</c:v>
                </c:pt>
                <c:pt idx="10">
                  <c:v>7975</c:v>
                </c:pt>
                <c:pt idx="11">
                  <c:v>8596</c:v>
                </c:pt>
                <c:pt idx="12">
                  <c:v>8343</c:v>
                </c:pt>
                <c:pt idx="13">
                  <c:v>9529</c:v>
                </c:pt>
                <c:pt idx="14">
                  <c:v>10344</c:v>
                </c:pt>
                <c:pt idx="15">
                  <c:v>11266</c:v>
                </c:pt>
                <c:pt idx="16">
                  <c:v>11709</c:v>
                </c:pt>
                <c:pt idx="17">
                  <c:v>11678</c:v>
                </c:pt>
                <c:pt idx="18">
                  <c:v>11249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3FD-4821-9C70-773AC741955D}"/>
            </c:ext>
          </c:extLst>
        </c:ser>
        <c:ser>
          <c:idx val="4"/>
          <c:order val="4"/>
          <c:tx>
            <c:strRef>
              <c:f>'Members Year vs Region'!$F$3:$F$4</c:f>
              <c:strCache>
                <c:ptCount val="1"/>
                <c:pt idx="0">
                  <c:v>US Central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'Members 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'Members Year vs Region'!$F$5:$F$25</c:f>
              <c:numCache>
                <c:formatCode>General</c:formatCode>
                <c:ptCount val="20"/>
                <c:pt idx="0">
                  <c:v>19306</c:v>
                </c:pt>
                <c:pt idx="1">
                  <c:v>19489</c:v>
                </c:pt>
                <c:pt idx="2">
                  <c:v>19715</c:v>
                </c:pt>
                <c:pt idx="3">
                  <c:v>19703</c:v>
                </c:pt>
                <c:pt idx="4">
                  <c:v>19096</c:v>
                </c:pt>
                <c:pt idx="5">
                  <c:v>19066</c:v>
                </c:pt>
                <c:pt idx="6">
                  <c:v>19157</c:v>
                </c:pt>
                <c:pt idx="7">
                  <c:v>18975</c:v>
                </c:pt>
                <c:pt idx="8">
                  <c:v>18712</c:v>
                </c:pt>
                <c:pt idx="9">
                  <c:v>20146</c:v>
                </c:pt>
                <c:pt idx="10">
                  <c:v>20064</c:v>
                </c:pt>
                <c:pt idx="11">
                  <c:v>19962</c:v>
                </c:pt>
                <c:pt idx="12">
                  <c:v>20326</c:v>
                </c:pt>
                <c:pt idx="13">
                  <c:v>20219</c:v>
                </c:pt>
                <c:pt idx="14">
                  <c:v>19912</c:v>
                </c:pt>
                <c:pt idx="15">
                  <c:v>20056</c:v>
                </c:pt>
                <c:pt idx="16">
                  <c:v>19822</c:v>
                </c:pt>
                <c:pt idx="17">
                  <c:v>19755</c:v>
                </c:pt>
                <c:pt idx="18">
                  <c:v>19012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3FD-4821-9C70-773AC741955D}"/>
            </c:ext>
          </c:extLst>
        </c:ser>
        <c:ser>
          <c:idx val="5"/>
          <c:order val="5"/>
          <c:tx>
            <c:strRef>
              <c:f>'Members Year vs Region'!$G$3:$G$4</c:f>
              <c:strCache>
                <c:ptCount val="1"/>
                <c:pt idx="0">
                  <c:v>US East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'Members 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'Members Year vs Region'!$G$5:$G$25</c:f>
              <c:numCache>
                <c:formatCode>General</c:formatCode>
                <c:ptCount val="20"/>
                <c:pt idx="0">
                  <c:v>28172</c:v>
                </c:pt>
                <c:pt idx="1">
                  <c:v>28464</c:v>
                </c:pt>
                <c:pt idx="2">
                  <c:v>28853</c:v>
                </c:pt>
                <c:pt idx="3">
                  <c:v>28830</c:v>
                </c:pt>
                <c:pt idx="4">
                  <c:v>28336</c:v>
                </c:pt>
                <c:pt idx="5">
                  <c:v>28217</c:v>
                </c:pt>
                <c:pt idx="6">
                  <c:v>28039</c:v>
                </c:pt>
                <c:pt idx="7">
                  <c:v>27849</c:v>
                </c:pt>
                <c:pt idx="8">
                  <c:v>27606</c:v>
                </c:pt>
                <c:pt idx="9">
                  <c:v>28594</c:v>
                </c:pt>
                <c:pt idx="10">
                  <c:v>28265</c:v>
                </c:pt>
                <c:pt idx="11">
                  <c:v>28357</c:v>
                </c:pt>
                <c:pt idx="12">
                  <c:v>28952</c:v>
                </c:pt>
                <c:pt idx="13">
                  <c:v>28706</c:v>
                </c:pt>
                <c:pt idx="14">
                  <c:v>28106</c:v>
                </c:pt>
                <c:pt idx="15">
                  <c:v>27948</c:v>
                </c:pt>
                <c:pt idx="16">
                  <c:v>27114</c:v>
                </c:pt>
                <c:pt idx="17">
                  <c:v>26582</c:v>
                </c:pt>
                <c:pt idx="18">
                  <c:v>25736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3FD-4821-9C70-773AC741955D}"/>
            </c:ext>
          </c:extLst>
        </c:ser>
        <c:ser>
          <c:idx val="6"/>
          <c:order val="6"/>
          <c:tx>
            <c:strRef>
              <c:f>'Members Year vs Region'!$H$3:$H$4</c:f>
              <c:strCache>
                <c:ptCount val="1"/>
                <c:pt idx="0">
                  <c:v>US Northeast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'Members 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'Members Year vs Region'!$H$5:$H$25</c:f>
              <c:numCache>
                <c:formatCode>General</c:formatCode>
                <c:ptCount val="20"/>
                <c:pt idx="0">
                  <c:v>35180</c:v>
                </c:pt>
                <c:pt idx="1">
                  <c:v>35644</c:v>
                </c:pt>
                <c:pt idx="2">
                  <c:v>35918</c:v>
                </c:pt>
                <c:pt idx="3">
                  <c:v>36206</c:v>
                </c:pt>
                <c:pt idx="4">
                  <c:v>35224</c:v>
                </c:pt>
                <c:pt idx="5">
                  <c:v>34857</c:v>
                </c:pt>
                <c:pt idx="6">
                  <c:v>33791</c:v>
                </c:pt>
                <c:pt idx="7">
                  <c:v>32981</c:v>
                </c:pt>
                <c:pt idx="8">
                  <c:v>32497</c:v>
                </c:pt>
                <c:pt idx="9">
                  <c:v>33630</c:v>
                </c:pt>
                <c:pt idx="10">
                  <c:v>33272</c:v>
                </c:pt>
                <c:pt idx="11">
                  <c:v>32912</c:v>
                </c:pt>
                <c:pt idx="12">
                  <c:v>32935</c:v>
                </c:pt>
                <c:pt idx="13">
                  <c:v>32331</c:v>
                </c:pt>
                <c:pt idx="14">
                  <c:v>31666</c:v>
                </c:pt>
                <c:pt idx="15">
                  <c:v>31485</c:v>
                </c:pt>
                <c:pt idx="16">
                  <c:v>31112</c:v>
                </c:pt>
                <c:pt idx="17">
                  <c:v>29911</c:v>
                </c:pt>
                <c:pt idx="18">
                  <c:v>29302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3FD-4821-9C70-773AC741955D}"/>
            </c:ext>
          </c:extLst>
        </c:ser>
        <c:ser>
          <c:idx val="7"/>
          <c:order val="7"/>
          <c:tx>
            <c:strRef>
              <c:f>'Members Year vs Region'!$I$3:$I$4</c:f>
              <c:strCache>
                <c:ptCount val="1"/>
                <c:pt idx="0">
                  <c:v>US Southeast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'Members 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'Members Year vs Region'!$I$5:$I$25</c:f>
              <c:numCache>
                <c:formatCode>General</c:formatCode>
                <c:ptCount val="20"/>
                <c:pt idx="0">
                  <c:v>23610</c:v>
                </c:pt>
                <c:pt idx="1">
                  <c:v>24035</c:v>
                </c:pt>
                <c:pt idx="2">
                  <c:v>24412</c:v>
                </c:pt>
                <c:pt idx="3">
                  <c:v>24542</c:v>
                </c:pt>
                <c:pt idx="4">
                  <c:v>24166</c:v>
                </c:pt>
                <c:pt idx="5">
                  <c:v>24230</c:v>
                </c:pt>
                <c:pt idx="6">
                  <c:v>24235</c:v>
                </c:pt>
                <c:pt idx="7">
                  <c:v>23976</c:v>
                </c:pt>
                <c:pt idx="8">
                  <c:v>24002</c:v>
                </c:pt>
                <c:pt idx="9">
                  <c:v>25663</c:v>
                </c:pt>
                <c:pt idx="10">
                  <c:v>26022</c:v>
                </c:pt>
                <c:pt idx="11">
                  <c:v>26237</c:v>
                </c:pt>
                <c:pt idx="12">
                  <c:v>26905</c:v>
                </c:pt>
                <c:pt idx="13">
                  <c:v>26726</c:v>
                </c:pt>
                <c:pt idx="14">
                  <c:v>26327</c:v>
                </c:pt>
                <c:pt idx="15">
                  <c:v>26504</c:v>
                </c:pt>
                <c:pt idx="16">
                  <c:v>26240</c:v>
                </c:pt>
                <c:pt idx="17">
                  <c:v>25972</c:v>
                </c:pt>
                <c:pt idx="18">
                  <c:v>25546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3FD-4821-9C70-773AC741955D}"/>
            </c:ext>
          </c:extLst>
        </c:ser>
        <c:ser>
          <c:idx val="8"/>
          <c:order val="8"/>
          <c:tx>
            <c:strRef>
              <c:f>'Members Year vs Region'!$J$3:$J$4</c:f>
              <c:strCache>
                <c:ptCount val="1"/>
                <c:pt idx="0">
                  <c:v>US Southwest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'Members 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'Members Year vs Region'!$J$5:$J$25</c:f>
              <c:numCache>
                <c:formatCode>General</c:formatCode>
                <c:ptCount val="20"/>
                <c:pt idx="0">
                  <c:v>23405</c:v>
                </c:pt>
                <c:pt idx="1">
                  <c:v>24000</c:v>
                </c:pt>
                <c:pt idx="2">
                  <c:v>24273</c:v>
                </c:pt>
                <c:pt idx="3">
                  <c:v>24796</c:v>
                </c:pt>
                <c:pt idx="4">
                  <c:v>24096</c:v>
                </c:pt>
                <c:pt idx="5">
                  <c:v>24112</c:v>
                </c:pt>
                <c:pt idx="6">
                  <c:v>24217</c:v>
                </c:pt>
                <c:pt idx="7">
                  <c:v>23837</c:v>
                </c:pt>
                <c:pt idx="8">
                  <c:v>23633</c:v>
                </c:pt>
                <c:pt idx="9">
                  <c:v>25039</c:v>
                </c:pt>
                <c:pt idx="10">
                  <c:v>24966</c:v>
                </c:pt>
                <c:pt idx="11">
                  <c:v>25223</c:v>
                </c:pt>
                <c:pt idx="12">
                  <c:v>25748</c:v>
                </c:pt>
                <c:pt idx="13">
                  <c:v>25726</c:v>
                </c:pt>
                <c:pt idx="14">
                  <c:v>25445</c:v>
                </c:pt>
                <c:pt idx="15">
                  <c:v>25438</c:v>
                </c:pt>
                <c:pt idx="16">
                  <c:v>25264</c:v>
                </c:pt>
                <c:pt idx="17">
                  <c:v>24982</c:v>
                </c:pt>
                <c:pt idx="18">
                  <c:v>24779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53FD-4821-9C70-773AC741955D}"/>
            </c:ext>
          </c:extLst>
        </c:ser>
        <c:ser>
          <c:idx val="9"/>
          <c:order val="9"/>
          <c:tx>
            <c:strRef>
              <c:f>'Members Year vs Region'!$K$3:$K$4</c:f>
              <c:strCache>
                <c:ptCount val="1"/>
                <c:pt idx="0">
                  <c:v>US West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'Members 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'Members Year vs Region'!$K$5:$K$25</c:f>
              <c:numCache>
                <c:formatCode>General</c:formatCode>
                <c:ptCount val="20"/>
                <c:pt idx="0">
                  <c:v>48180</c:v>
                </c:pt>
                <c:pt idx="1">
                  <c:v>49570</c:v>
                </c:pt>
                <c:pt idx="2">
                  <c:v>50766</c:v>
                </c:pt>
                <c:pt idx="3">
                  <c:v>52943</c:v>
                </c:pt>
                <c:pt idx="4">
                  <c:v>51841</c:v>
                </c:pt>
                <c:pt idx="5">
                  <c:v>51730</c:v>
                </c:pt>
                <c:pt idx="6">
                  <c:v>50926</c:v>
                </c:pt>
                <c:pt idx="7">
                  <c:v>50470</c:v>
                </c:pt>
                <c:pt idx="8">
                  <c:v>50503</c:v>
                </c:pt>
                <c:pt idx="9">
                  <c:v>52827</c:v>
                </c:pt>
                <c:pt idx="10">
                  <c:v>52300</c:v>
                </c:pt>
                <c:pt idx="11">
                  <c:v>52073</c:v>
                </c:pt>
                <c:pt idx="12">
                  <c:v>51815</c:v>
                </c:pt>
                <c:pt idx="13">
                  <c:v>51248</c:v>
                </c:pt>
                <c:pt idx="14">
                  <c:v>50467</c:v>
                </c:pt>
                <c:pt idx="15">
                  <c:v>50676</c:v>
                </c:pt>
                <c:pt idx="16">
                  <c:v>50322</c:v>
                </c:pt>
                <c:pt idx="17">
                  <c:v>49272</c:v>
                </c:pt>
                <c:pt idx="18">
                  <c:v>49151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53FD-4821-9C70-773AC741955D}"/>
            </c:ext>
          </c:extLst>
        </c:ser>
        <c:ser>
          <c:idx val="10"/>
          <c:order val="10"/>
          <c:tx>
            <c:strRef>
              <c:f>'Members Year vs Region'!$L$3:$L$4</c:f>
              <c:strCache>
                <c:ptCount val="1"/>
                <c:pt idx="0">
                  <c:v>(blank)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'Members Year vs Region'!$A$5:$A$25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'Members Year vs Region'!$L$5:$L$25</c:f>
              <c:numCache>
                <c:formatCode>General</c:formatCode>
                <c:ptCount val="20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53FD-4821-9C70-773AC74195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5374840"/>
        <c:axId val="245376016"/>
      </c:lineChart>
      <c:catAx>
        <c:axId val="2453748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376016"/>
        <c:crosses val="autoZero"/>
        <c:auto val="1"/>
        <c:lblAlgn val="ctr"/>
        <c:lblOffset val="100"/>
        <c:noMultiLvlLbl val="0"/>
      </c:catAx>
      <c:valAx>
        <c:axId val="245376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374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[IEEE Fellow Stats.xlsx]Year vs Field!PivotTable2</c:name>
    <c:fmtId val="0"/>
  </c:pivotSource>
  <c:chart>
    <c:autoTitleDeleted val="0"/>
    <c:pivotFmts>
      <c:pivotFmt>
        <c:idx val="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  <c:pivotFmt>
        <c:idx val="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'Year vs Field'!$B$3</c:f>
              <c:strCache>
                <c:ptCount val="1"/>
                <c:pt idx="0">
                  <c:v>Sum of Total elev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'Year vs Field'!$A$4:$A$24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'Year vs Field'!$B$4:$B$24</c:f>
              <c:numCache>
                <c:formatCode>General</c:formatCode>
                <c:ptCount val="20"/>
                <c:pt idx="0">
                  <c:v>239</c:v>
                </c:pt>
                <c:pt idx="1">
                  <c:v>248</c:v>
                </c:pt>
                <c:pt idx="2">
                  <c:v>256</c:v>
                </c:pt>
                <c:pt idx="3">
                  <c:v>259</c:v>
                </c:pt>
                <c:pt idx="4">
                  <c:v>260</c:v>
                </c:pt>
                <c:pt idx="5">
                  <c:v>260</c:v>
                </c:pt>
                <c:pt idx="6">
                  <c:v>268</c:v>
                </c:pt>
                <c:pt idx="7">
                  <c:v>271</c:v>
                </c:pt>
                <c:pt idx="8">
                  <c:v>268</c:v>
                </c:pt>
                <c:pt idx="9">
                  <c:v>295</c:v>
                </c:pt>
                <c:pt idx="10">
                  <c:v>302</c:v>
                </c:pt>
                <c:pt idx="11">
                  <c:v>309</c:v>
                </c:pt>
                <c:pt idx="12">
                  <c:v>321</c:v>
                </c:pt>
                <c:pt idx="13">
                  <c:v>329</c:v>
                </c:pt>
                <c:pt idx="14">
                  <c:v>297</c:v>
                </c:pt>
                <c:pt idx="15">
                  <c:v>293</c:v>
                </c:pt>
                <c:pt idx="16">
                  <c:v>300</c:v>
                </c:pt>
                <c:pt idx="17">
                  <c:v>297</c:v>
                </c:pt>
                <c:pt idx="18">
                  <c:v>299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DF4-4A47-92CA-C413E27F08EE}"/>
            </c:ext>
          </c:extLst>
        </c:ser>
        <c:ser>
          <c:idx val="1"/>
          <c:order val="1"/>
          <c:tx>
            <c:strRef>
              <c:f>'Year vs Field'!$C$3</c:f>
              <c:strCache>
                <c:ptCount val="1"/>
                <c:pt idx="0">
                  <c:v>Sum of Ed elev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'Year vs Field'!$A$4:$A$24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'Year vs Field'!$C$4:$C$24</c:f>
              <c:numCache>
                <c:formatCode>General</c:formatCode>
                <c:ptCount val="20"/>
                <c:pt idx="0">
                  <c:v>132</c:v>
                </c:pt>
                <c:pt idx="1">
                  <c:v>133</c:v>
                </c:pt>
                <c:pt idx="2">
                  <c:v>139</c:v>
                </c:pt>
                <c:pt idx="3">
                  <c:v>143</c:v>
                </c:pt>
                <c:pt idx="4">
                  <c:v>165</c:v>
                </c:pt>
                <c:pt idx="5">
                  <c:v>150</c:v>
                </c:pt>
                <c:pt idx="6">
                  <c:v>176</c:v>
                </c:pt>
                <c:pt idx="7">
                  <c:v>173</c:v>
                </c:pt>
                <c:pt idx="8">
                  <c:v>167</c:v>
                </c:pt>
                <c:pt idx="9">
                  <c:v>188</c:v>
                </c:pt>
                <c:pt idx="10">
                  <c:v>204</c:v>
                </c:pt>
                <c:pt idx="11">
                  <c:v>206</c:v>
                </c:pt>
                <c:pt idx="12">
                  <c:v>211</c:v>
                </c:pt>
                <c:pt idx="13">
                  <c:v>234</c:v>
                </c:pt>
                <c:pt idx="14">
                  <c:v>191</c:v>
                </c:pt>
                <c:pt idx="15">
                  <c:v>192</c:v>
                </c:pt>
                <c:pt idx="16">
                  <c:v>211</c:v>
                </c:pt>
                <c:pt idx="17">
                  <c:v>219</c:v>
                </c:pt>
                <c:pt idx="18">
                  <c:v>223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DF4-4A47-92CA-C413E27F08EE}"/>
            </c:ext>
          </c:extLst>
        </c:ser>
        <c:ser>
          <c:idx val="2"/>
          <c:order val="2"/>
          <c:tx>
            <c:strRef>
              <c:f>'Year vs Field'!$D$3</c:f>
              <c:strCache>
                <c:ptCount val="1"/>
                <c:pt idx="0">
                  <c:v>Sum of Ind elev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'Year vs Field'!$A$4:$A$24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'Year vs Field'!$D$4:$D$24</c:f>
              <c:numCache>
                <c:formatCode>General</c:formatCode>
                <c:ptCount val="20"/>
                <c:pt idx="0">
                  <c:v>83</c:v>
                </c:pt>
                <c:pt idx="1">
                  <c:v>103</c:v>
                </c:pt>
                <c:pt idx="2">
                  <c:v>98</c:v>
                </c:pt>
                <c:pt idx="3">
                  <c:v>91</c:v>
                </c:pt>
                <c:pt idx="4">
                  <c:v>76</c:v>
                </c:pt>
                <c:pt idx="5">
                  <c:v>82</c:v>
                </c:pt>
                <c:pt idx="6">
                  <c:v>58</c:v>
                </c:pt>
                <c:pt idx="7">
                  <c:v>70</c:v>
                </c:pt>
                <c:pt idx="8">
                  <c:v>71</c:v>
                </c:pt>
                <c:pt idx="9">
                  <c:v>82</c:v>
                </c:pt>
                <c:pt idx="10">
                  <c:v>81</c:v>
                </c:pt>
                <c:pt idx="11">
                  <c:v>72</c:v>
                </c:pt>
                <c:pt idx="12">
                  <c:v>85</c:v>
                </c:pt>
                <c:pt idx="13">
                  <c:v>71</c:v>
                </c:pt>
                <c:pt idx="14">
                  <c:v>77</c:v>
                </c:pt>
                <c:pt idx="15">
                  <c:v>67</c:v>
                </c:pt>
                <c:pt idx="16">
                  <c:v>65</c:v>
                </c:pt>
                <c:pt idx="17">
                  <c:v>55</c:v>
                </c:pt>
                <c:pt idx="18">
                  <c:v>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DF4-4A47-92CA-C413E27F08EE}"/>
            </c:ext>
          </c:extLst>
        </c:ser>
        <c:ser>
          <c:idx val="3"/>
          <c:order val="3"/>
          <c:tx>
            <c:strRef>
              <c:f>'Year vs Field'!$E$3</c:f>
              <c:strCache>
                <c:ptCount val="1"/>
                <c:pt idx="0">
                  <c:v>Sum of Gov elev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'Year vs Field'!$A$4:$A$24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'Year vs Field'!$E$4:$E$24</c:f>
              <c:numCache>
                <c:formatCode>General</c:formatCode>
                <c:ptCount val="20"/>
                <c:pt idx="0">
                  <c:v>13</c:v>
                </c:pt>
                <c:pt idx="1">
                  <c:v>7</c:v>
                </c:pt>
                <c:pt idx="2">
                  <c:v>13</c:v>
                </c:pt>
                <c:pt idx="3">
                  <c:v>14</c:v>
                </c:pt>
                <c:pt idx="4">
                  <c:v>14</c:v>
                </c:pt>
                <c:pt idx="5">
                  <c:v>22</c:v>
                </c:pt>
                <c:pt idx="6">
                  <c:v>23</c:v>
                </c:pt>
                <c:pt idx="7">
                  <c:v>16</c:v>
                </c:pt>
                <c:pt idx="8">
                  <c:v>27</c:v>
                </c:pt>
                <c:pt idx="9">
                  <c:v>19</c:v>
                </c:pt>
                <c:pt idx="10">
                  <c:v>15</c:v>
                </c:pt>
                <c:pt idx="11">
                  <c:v>17</c:v>
                </c:pt>
                <c:pt idx="12">
                  <c:v>18</c:v>
                </c:pt>
                <c:pt idx="13">
                  <c:v>19</c:v>
                </c:pt>
                <c:pt idx="14">
                  <c:v>24</c:v>
                </c:pt>
                <c:pt idx="15">
                  <c:v>23</c:v>
                </c:pt>
                <c:pt idx="16">
                  <c:v>21</c:v>
                </c:pt>
                <c:pt idx="17">
                  <c:v>21</c:v>
                </c:pt>
                <c:pt idx="18">
                  <c:v>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DF4-4A47-92CA-C413E27F08EE}"/>
            </c:ext>
          </c:extLst>
        </c:ser>
        <c:ser>
          <c:idx val="4"/>
          <c:order val="4"/>
          <c:tx>
            <c:strRef>
              <c:f>'Year vs Field'!$F$3</c:f>
              <c:strCache>
                <c:ptCount val="1"/>
                <c:pt idx="0">
                  <c:v>Sum of Other elev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'Year vs Field'!$A$4:$A$24</c:f>
              <c:strCache>
                <c:ptCount val="20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(blank)</c:v>
                </c:pt>
              </c:strCache>
            </c:strRef>
          </c:cat>
          <c:val>
            <c:numRef>
              <c:f>'Year vs Field'!$F$4:$F$24</c:f>
              <c:numCache>
                <c:formatCode>General</c:formatCode>
                <c:ptCount val="20"/>
                <c:pt idx="0">
                  <c:v>11</c:v>
                </c:pt>
                <c:pt idx="1">
                  <c:v>5</c:v>
                </c:pt>
                <c:pt idx="2">
                  <c:v>6</c:v>
                </c:pt>
                <c:pt idx="3">
                  <c:v>11</c:v>
                </c:pt>
                <c:pt idx="4">
                  <c:v>5</c:v>
                </c:pt>
                <c:pt idx="5">
                  <c:v>6</c:v>
                </c:pt>
                <c:pt idx="6">
                  <c:v>11</c:v>
                </c:pt>
                <c:pt idx="7">
                  <c:v>12</c:v>
                </c:pt>
                <c:pt idx="8">
                  <c:v>3</c:v>
                </c:pt>
                <c:pt idx="9">
                  <c:v>6</c:v>
                </c:pt>
                <c:pt idx="10">
                  <c:v>5</c:v>
                </c:pt>
                <c:pt idx="11">
                  <c:v>14</c:v>
                </c:pt>
                <c:pt idx="12">
                  <c:v>7</c:v>
                </c:pt>
                <c:pt idx="13">
                  <c:v>5</c:v>
                </c:pt>
                <c:pt idx="14">
                  <c:v>5</c:v>
                </c:pt>
                <c:pt idx="15">
                  <c:v>11</c:v>
                </c:pt>
                <c:pt idx="16">
                  <c:v>3</c:v>
                </c:pt>
                <c:pt idx="17">
                  <c:v>2</c:v>
                </c:pt>
                <c:pt idx="18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DF4-4A47-92CA-C413E27F08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5376800"/>
        <c:axId val="245377192"/>
      </c:lineChart>
      <c:catAx>
        <c:axId val="245376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377192"/>
        <c:crosses val="autoZero"/>
        <c:auto val="1"/>
        <c:lblAlgn val="ctr"/>
        <c:lblOffset val="100"/>
        <c:noMultiLvlLbl val="0"/>
      </c:catAx>
      <c:valAx>
        <c:axId val="245377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376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8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Fellow Elevations Per Year by Field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8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'Year vs Field'!$B$26</c:f>
              <c:strCache>
                <c:ptCount val="1"/>
                <c:pt idx="0">
                  <c:v>Total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17"/>
              <c:tx>
                <c:rich>
                  <a:bodyPr/>
                  <a:lstStyle/>
                  <a:p>
                    <a:r>
                      <a:rPr lang="en-US"/>
                      <a:t>Total</a:t>
                    </a:r>
                  </a:p>
                </c:rich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15C-4F79-9378-D860953A859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'Year vs Field'!$A$27:$A$44</c:f>
              <c:numCache>
                <c:formatCode>General</c:formatCode>
                <c:ptCount val="18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</c:numCache>
            </c:numRef>
          </c:xVal>
          <c:yVal>
            <c:numRef>
              <c:f>'Year vs Field'!$B$27:$B$44</c:f>
              <c:numCache>
                <c:formatCode>General</c:formatCode>
                <c:ptCount val="18"/>
                <c:pt idx="0">
                  <c:v>239</c:v>
                </c:pt>
                <c:pt idx="1">
                  <c:v>248</c:v>
                </c:pt>
                <c:pt idx="2">
                  <c:v>256</c:v>
                </c:pt>
                <c:pt idx="3">
                  <c:v>259</c:v>
                </c:pt>
                <c:pt idx="4">
                  <c:v>260</c:v>
                </c:pt>
                <c:pt idx="5">
                  <c:v>260</c:v>
                </c:pt>
                <c:pt idx="6">
                  <c:v>268</c:v>
                </c:pt>
                <c:pt idx="7">
                  <c:v>271</c:v>
                </c:pt>
                <c:pt idx="8">
                  <c:v>268</c:v>
                </c:pt>
                <c:pt idx="9">
                  <c:v>295</c:v>
                </c:pt>
                <c:pt idx="10">
                  <c:v>302</c:v>
                </c:pt>
                <c:pt idx="11">
                  <c:v>309</c:v>
                </c:pt>
                <c:pt idx="12">
                  <c:v>321</c:v>
                </c:pt>
                <c:pt idx="13">
                  <c:v>329</c:v>
                </c:pt>
                <c:pt idx="14">
                  <c:v>297</c:v>
                </c:pt>
                <c:pt idx="15">
                  <c:v>293</c:v>
                </c:pt>
                <c:pt idx="16">
                  <c:v>300</c:v>
                </c:pt>
                <c:pt idx="17">
                  <c:v>297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CF3-4B9E-950A-ABD564913BE4}"/>
            </c:ext>
          </c:extLst>
        </c:ser>
        <c:ser>
          <c:idx val="1"/>
          <c:order val="1"/>
          <c:tx>
            <c:strRef>
              <c:f>'Year vs Field'!$C$26</c:f>
              <c:strCache>
                <c:ptCount val="1"/>
                <c:pt idx="0">
                  <c:v>Education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17"/>
              <c:tx>
                <c:strRef>
                  <c:f>'Year vs Field'!$C$26</c:f>
                  <c:strCache>
                    <c:ptCount val="1"/>
                    <c:pt idx="0">
                      <c:v>Education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{87644CF0-A83A-4B27-9D6A-785B8E58B1FC}</c15:txfldGUID>
                      <c15:f>'Year vs Field'!$C$26</c15:f>
                      <c15:dlblFieldTableCache>
                        <c:ptCount val="1"/>
                        <c:pt idx="0">
                          <c:v>Education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1-715C-4F79-9378-D860953A859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'Year vs Field'!$A$27:$A$44</c:f>
              <c:numCache>
                <c:formatCode>General</c:formatCode>
                <c:ptCount val="18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</c:numCache>
            </c:numRef>
          </c:xVal>
          <c:yVal>
            <c:numRef>
              <c:f>'Year vs Field'!$C$27:$C$44</c:f>
              <c:numCache>
                <c:formatCode>General</c:formatCode>
                <c:ptCount val="18"/>
                <c:pt idx="0">
                  <c:v>132</c:v>
                </c:pt>
                <c:pt idx="1">
                  <c:v>133</c:v>
                </c:pt>
                <c:pt idx="2">
                  <c:v>139</c:v>
                </c:pt>
                <c:pt idx="3">
                  <c:v>143</c:v>
                </c:pt>
                <c:pt idx="4">
                  <c:v>165</c:v>
                </c:pt>
                <c:pt idx="5">
                  <c:v>150</c:v>
                </c:pt>
                <c:pt idx="6">
                  <c:v>176</c:v>
                </c:pt>
                <c:pt idx="7">
                  <c:v>173</c:v>
                </c:pt>
                <c:pt idx="8">
                  <c:v>167</c:v>
                </c:pt>
                <c:pt idx="9">
                  <c:v>188</c:v>
                </c:pt>
                <c:pt idx="10">
                  <c:v>204</c:v>
                </c:pt>
                <c:pt idx="11">
                  <c:v>206</c:v>
                </c:pt>
                <c:pt idx="12">
                  <c:v>211</c:v>
                </c:pt>
                <c:pt idx="13">
                  <c:v>234</c:v>
                </c:pt>
                <c:pt idx="14">
                  <c:v>191</c:v>
                </c:pt>
                <c:pt idx="15">
                  <c:v>192</c:v>
                </c:pt>
                <c:pt idx="16">
                  <c:v>211</c:v>
                </c:pt>
                <c:pt idx="17">
                  <c:v>219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CF3-4B9E-950A-ABD564913BE4}"/>
            </c:ext>
          </c:extLst>
        </c:ser>
        <c:ser>
          <c:idx val="2"/>
          <c:order val="2"/>
          <c:tx>
            <c:strRef>
              <c:f>'Year vs Field'!$D$26</c:f>
              <c:strCache>
                <c:ptCount val="1"/>
                <c:pt idx="0">
                  <c:v>Industry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Lbl>
              <c:idx val="17"/>
              <c:tx>
                <c:strRef>
                  <c:f>'Year vs Field'!$D$26</c:f>
                  <c:strCache>
                    <c:ptCount val="1"/>
                    <c:pt idx="0">
                      <c:v>Industry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{D8F3B71D-14E9-4ABB-B235-2DDCC94D7ACD}</c15:txfldGUID>
                      <c15:f>'Year vs Field'!$D$26</c15:f>
                      <c15:dlblFieldTableCache>
                        <c:ptCount val="1"/>
                        <c:pt idx="0">
                          <c:v>Industry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2-715C-4F79-9378-D860953A859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'Year vs Field'!$A$27:$A$44</c:f>
              <c:numCache>
                <c:formatCode>General</c:formatCode>
                <c:ptCount val="18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</c:numCache>
            </c:numRef>
          </c:xVal>
          <c:yVal>
            <c:numRef>
              <c:f>'Year vs Field'!$D$27:$D$44</c:f>
              <c:numCache>
                <c:formatCode>General</c:formatCode>
                <c:ptCount val="18"/>
                <c:pt idx="0">
                  <c:v>83</c:v>
                </c:pt>
                <c:pt idx="1">
                  <c:v>103</c:v>
                </c:pt>
                <c:pt idx="2">
                  <c:v>98</c:v>
                </c:pt>
                <c:pt idx="3">
                  <c:v>91</c:v>
                </c:pt>
                <c:pt idx="4">
                  <c:v>76</c:v>
                </c:pt>
                <c:pt idx="5">
                  <c:v>82</c:v>
                </c:pt>
                <c:pt idx="6">
                  <c:v>58</c:v>
                </c:pt>
                <c:pt idx="7">
                  <c:v>70</c:v>
                </c:pt>
                <c:pt idx="8">
                  <c:v>71</c:v>
                </c:pt>
                <c:pt idx="9">
                  <c:v>82</c:v>
                </c:pt>
                <c:pt idx="10">
                  <c:v>81</c:v>
                </c:pt>
                <c:pt idx="11">
                  <c:v>72</c:v>
                </c:pt>
                <c:pt idx="12">
                  <c:v>85</c:v>
                </c:pt>
                <c:pt idx="13">
                  <c:v>71</c:v>
                </c:pt>
                <c:pt idx="14">
                  <c:v>77</c:v>
                </c:pt>
                <c:pt idx="15">
                  <c:v>67</c:v>
                </c:pt>
                <c:pt idx="16">
                  <c:v>65</c:v>
                </c:pt>
                <c:pt idx="17">
                  <c:v>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CF3-4B9E-950A-ABD564913BE4}"/>
            </c:ext>
          </c:extLst>
        </c:ser>
        <c:ser>
          <c:idx val="3"/>
          <c:order val="3"/>
          <c:tx>
            <c:strRef>
              <c:f>'Year vs Field'!$E$26</c:f>
              <c:strCache>
                <c:ptCount val="1"/>
                <c:pt idx="0">
                  <c:v>Government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dLbls>
            <c:dLbl>
              <c:idx val="17"/>
              <c:tx>
                <c:strRef>
                  <c:f>'Year vs Field'!$E$26</c:f>
                  <c:strCache>
                    <c:ptCount val="1"/>
                    <c:pt idx="0">
                      <c:v>Government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{E265A6E2-CB07-4C04-BC69-F8F2CF803873}</c15:txfldGUID>
                      <c15:f>'Year vs Field'!$E$26</c15:f>
                      <c15:dlblFieldTableCache>
                        <c:ptCount val="1"/>
                        <c:pt idx="0">
                          <c:v>Government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3-715C-4F79-9378-D860953A859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'Year vs Field'!$A$27:$A$44</c:f>
              <c:numCache>
                <c:formatCode>General</c:formatCode>
                <c:ptCount val="18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</c:numCache>
            </c:numRef>
          </c:xVal>
          <c:yVal>
            <c:numRef>
              <c:f>'Year vs Field'!$E$27:$E$44</c:f>
              <c:numCache>
                <c:formatCode>General</c:formatCode>
                <c:ptCount val="18"/>
                <c:pt idx="0">
                  <c:v>13</c:v>
                </c:pt>
                <c:pt idx="1">
                  <c:v>7</c:v>
                </c:pt>
                <c:pt idx="2">
                  <c:v>13</c:v>
                </c:pt>
                <c:pt idx="3">
                  <c:v>14</c:v>
                </c:pt>
                <c:pt idx="4">
                  <c:v>14</c:v>
                </c:pt>
                <c:pt idx="5">
                  <c:v>22</c:v>
                </c:pt>
                <c:pt idx="6">
                  <c:v>23</c:v>
                </c:pt>
                <c:pt idx="7">
                  <c:v>16</c:v>
                </c:pt>
                <c:pt idx="8">
                  <c:v>27</c:v>
                </c:pt>
                <c:pt idx="9">
                  <c:v>19</c:v>
                </c:pt>
                <c:pt idx="10">
                  <c:v>15</c:v>
                </c:pt>
                <c:pt idx="11">
                  <c:v>17</c:v>
                </c:pt>
                <c:pt idx="12">
                  <c:v>18</c:v>
                </c:pt>
                <c:pt idx="13">
                  <c:v>19</c:v>
                </c:pt>
                <c:pt idx="14">
                  <c:v>24</c:v>
                </c:pt>
                <c:pt idx="15">
                  <c:v>23</c:v>
                </c:pt>
                <c:pt idx="16">
                  <c:v>21</c:v>
                </c:pt>
                <c:pt idx="17">
                  <c:v>21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CF3-4B9E-950A-ABD564913BE4}"/>
            </c:ext>
          </c:extLst>
        </c:ser>
        <c:ser>
          <c:idx val="4"/>
          <c:order val="4"/>
          <c:tx>
            <c:strRef>
              <c:f>'Year vs Field'!$F$26</c:f>
              <c:strCache>
                <c:ptCount val="1"/>
                <c:pt idx="0">
                  <c:v>Other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Lbl>
              <c:idx val="17"/>
              <c:tx>
                <c:strRef>
                  <c:f>'Year vs Field'!$F$26</c:f>
                  <c:strCache>
                    <c:ptCount val="1"/>
                    <c:pt idx="0">
                      <c:v>Other</c:v>
                    </c:pt>
                  </c:strCache>
                </c:strRef>
              </c:tx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{8B4CCCA9-CD14-483A-AF5B-9A4904B51E0D}</c15:txfldGUID>
                      <c15:f>'Year vs Field'!$F$26</c15:f>
                      <c15:dlblFieldTableCache>
                        <c:ptCount val="1"/>
                        <c:pt idx="0">
                          <c:v>Other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4-715C-4F79-9378-D860953A859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'Year vs Field'!$A$27:$A$44</c:f>
              <c:numCache>
                <c:formatCode>General</c:formatCode>
                <c:ptCount val="18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</c:numCache>
            </c:numRef>
          </c:xVal>
          <c:yVal>
            <c:numRef>
              <c:f>'Year vs Field'!$F$27:$F$44</c:f>
              <c:numCache>
                <c:formatCode>General</c:formatCode>
                <c:ptCount val="18"/>
                <c:pt idx="0">
                  <c:v>11</c:v>
                </c:pt>
                <c:pt idx="1">
                  <c:v>5</c:v>
                </c:pt>
                <c:pt idx="2">
                  <c:v>6</c:v>
                </c:pt>
                <c:pt idx="3">
                  <c:v>11</c:v>
                </c:pt>
                <c:pt idx="4">
                  <c:v>5</c:v>
                </c:pt>
                <c:pt idx="5">
                  <c:v>6</c:v>
                </c:pt>
                <c:pt idx="6">
                  <c:v>11</c:v>
                </c:pt>
                <c:pt idx="7">
                  <c:v>12</c:v>
                </c:pt>
                <c:pt idx="8">
                  <c:v>3</c:v>
                </c:pt>
                <c:pt idx="9">
                  <c:v>6</c:v>
                </c:pt>
                <c:pt idx="10">
                  <c:v>5</c:v>
                </c:pt>
                <c:pt idx="11">
                  <c:v>14</c:v>
                </c:pt>
                <c:pt idx="12">
                  <c:v>7</c:v>
                </c:pt>
                <c:pt idx="13">
                  <c:v>5</c:v>
                </c:pt>
                <c:pt idx="14">
                  <c:v>5</c:v>
                </c:pt>
                <c:pt idx="15">
                  <c:v>11</c:v>
                </c:pt>
                <c:pt idx="16">
                  <c:v>3</c:v>
                </c:pt>
                <c:pt idx="17">
                  <c:v>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CF3-4B9E-950A-ABD564913B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9088136"/>
        <c:axId val="489087480"/>
      </c:scatterChart>
      <c:valAx>
        <c:axId val="4890881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9087480"/>
        <c:crosses val="autoZero"/>
        <c:crossBetween val="midCat"/>
      </c:valAx>
      <c:valAx>
        <c:axId val="489087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90881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142875</xdr:colOff>
      <xdr:row>12</xdr:row>
      <xdr:rowOff>128586</xdr:rowOff>
    </xdr:from>
    <xdr:to>
      <xdr:col>28</xdr:col>
      <xdr:colOff>581025</xdr:colOff>
      <xdr:row>35</xdr:row>
      <xdr:rowOff>95249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FFD0B82-16AE-4851-A2B9-DC76C4EF7C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276225</xdr:colOff>
      <xdr:row>28</xdr:row>
      <xdr:rowOff>66675</xdr:rowOff>
    </xdr:from>
    <xdr:to>
      <xdr:col>24</xdr:col>
      <xdr:colOff>19050</xdr:colOff>
      <xdr:row>58</xdr:row>
      <xdr:rowOff>47624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633CBFC-3DD6-4903-BDBF-5882B5E50EB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238125</xdr:colOff>
      <xdr:row>25</xdr:row>
      <xdr:rowOff>180974</xdr:rowOff>
    </xdr:from>
    <xdr:to>
      <xdr:col>31</xdr:col>
      <xdr:colOff>590550</xdr:colOff>
      <xdr:row>57</xdr:row>
      <xdr:rowOff>38099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381000</xdr:colOff>
      <xdr:row>2</xdr:row>
      <xdr:rowOff>85725</xdr:rowOff>
    </xdr:from>
    <xdr:to>
      <xdr:col>19</xdr:col>
      <xdr:colOff>514350</xdr:colOff>
      <xdr:row>25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533400</xdr:colOff>
      <xdr:row>25</xdr:row>
      <xdr:rowOff>161925</xdr:rowOff>
    </xdr:from>
    <xdr:to>
      <xdr:col>19</xdr:col>
      <xdr:colOff>247650</xdr:colOff>
      <xdr:row>49</xdr:row>
      <xdr:rowOff>19049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246013D-212D-4B5E-9D2D-E115BE6885F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jlr" refreshedDate="43009.479787152777" createdVersion="5" refreshedVersion="6" minRefreshableVersion="3" recordCount="191">
  <cacheSource type="worksheet">
    <worksheetSource ref="A1:N1048576" sheet="Fellow By Year Region"/>
  </cacheSource>
  <cacheFields count="14">
    <cacheField name="Year" numFmtId="0">
      <sharedItems containsString="0" containsBlank="1" containsNumber="1" containsInteger="1" minValue="1999" maxValue="2017" count="20">
        <n v="1999"/>
        <n v="2000"/>
        <n v="2001"/>
        <n v="2002"/>
        <n v="2003"/>
        <n v="2004"/>
        <n v="2005"/>
        <n v="2006"/>
        <n v="2007"/>
        <n v="2008"/>
        <n v="2009"/>
        <n v="2010"/>
        <n v="2011"/>
        <n v="2012"/>
        <n v="2013"/>
        <n v="2014"/>
        <n v="2015"/>
        <n v="2016"/>
        <n v="2017"/>
        <m/>
      </sharedItems>
    </cacheField>
    <cacheField name="Region #" numFmtId="0">
      <sharedItems containsString="0" containsBlank="1" containsNumber="1" containsInteger="1" minValue="1" maxValue="10"/>
    </cacheField>
    <cacheField name="Region name" numFmtId="0">
      <sharedItems containsBlank="1" count="11">
        <s v="US Northeast"/>
        <s v="US East"/>
        <s v="US Southeast"/>
        <s v="US Central"/>
        <s v="US Southwest"/>
        <s v="US West"/>
        <s v="Canada"/>
        <s v="Europe, Middle East, Africa"/>
        <s v="Latin  America"/>
        <s v="Asia and Pacific"/>
        <m/>
      </sharedItems>
    </cacheField>
    <cacheField name="Ed nom" numFmtId="0">
      <sharedItems containsString="0" containsBlank="1" containsNumber="1" containsInteger="1" minValue="2" maxValue="217"/>
    </cacheField>
    <cacheField name="Gov nom" numFmtId="0">
      <sharedItems containsString="0" containsBlank="1" containsNumber="1" containsInteger="1" minValue="0" maxValue="23"/>
    </cacheField>
    <cacheField name="Ind nom" numFmtId="0">
      <sharedItems containsString="0" containsBlank="1" containsNumber="1" containsInteger="1" minValue="0" maxValue="63"/>
    </cacheField>
    <cacheField name="Other nom" numFmtId="0">
      <sharedItems containsString="0" containsBlank="1" containsNumber="1" containsInteger="1" minValue="0" maxValue="9"/>
    </cacheField>
    <cacheField name="Total nom" numFmtId="0">
      <sharedItems containsString="0" containsBlank="1" containsNumber="1" containsInteger="1" minValue="3" maxValue="261"/>
    </cacheField>
    <cacheField name="Ed elev" numFmtId="0">
      <sharedItems containsString="0" containsBlank="1" containsNumber="1" containsInteger="1" minValue="0" maxValue="62"/>
    </cacheField>
    <cacheField name="Gov elev" numFmtId="0">
      <sharedItems containsString="0" containsBlank="1" containsNumber="1" containsInteger="1" minValue="0" maxValue="11"/>
    </cacheField>
    <cacheField name="Ind elev" numFmtId="0">
      <sharedItems containsString="0" containsBlank="1" containsNumber="1" containsInteger="1" minValue="0" maxValue="31"/>
    </cacheField>
    <cacheField name="Other elev" numFmtId="0">
      <sharedItems containsString="0" containsBlank="1" containsNumber="1" containsInteger="1" minValue="0" maxValue="7"/>
    </cacheField>
    <cacheField name="Total elev" numFmtId="0">
      <sharedItems containsString="0" containsBlank="1" containsNumber="1" containsInteger="1" minValue="0" maxValue="73"/>
    </cacheField>
    <cacheField name="Voting Membership" numFmtId="0">
      <sharedItems containsString="0" containsBlank="1" containsNumber="1" containsInteger="1" minValue="4806" maxValue="7666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jlr" refreshedDate="43009.484717939813" createdVersion="6" refreshedVersion="6" minRefreshableVersion="3" recordCount="190">
  <cacheSource type="worksheet">
    <worksheetSource ref="A1:N191" sheet="3y smoothed data"/>
  </cacheSource>
  <cacheFields count="14">
    <cacheField name="Year" numFmtId="0">
      <sharedItems containsSemiMixedTypes="0" containsString="0" containsNumber="1" containsInteger="1" minValue="1999" maxValue="2017" count="19">
        <n v="1999"/>
        <n v="2000"/>
        <n v="2001"/>
        <n v="2002"/>
        <n v="2003"/>
        <n v="2004"/>
        <n v="2005"/>
        <n v="2006"/>
        <n v="2007"/>
        <n v="2008"/>
        <n v="2009"/>
        <n v="2010"/>
        <n v="2011"/>
        <n v="2012"/>
        <n v="2013"/>
        <n v="2014"/>
        <n v="2015"/>
        <n v="2016"/>
        <n v="2017"/>
      </sharedItems>
    </cacheField>
    <cacheField name="Region #" numFmtId="0">
      <sharedItems containsSemiMixedTypes="0" containsString="0" containsNumber="1" containsInteger="1" minValue="1" maxValue="10"/>
    </cacheField>
    <cacheField name="Region name" numFmtId="0">
      <sharedItems count="10">
        <s v="US Northeast"/>
        <s v="US East"/>
        <s v="US Southeast"/>
        <s v="US Central"/>
        <s v="US Southwest"/>
        <s v="US West"/>
        <s v="Canada"/>
        <s v="Europe, Middle East, Africa"/>
        <s v="Latin  America"/>
        <s v="Asia and Pacific"/>
      </sharedItems>
    </cacheField>
    <cacheField name="Ed nom" numFmtId="0">
      <sharedItems containsNonDate="0" containsString="0" containsBlank="1"/>
    </cacheField>
    <cacheField name="Gov nom" numFmtId="0">
      <sharedItems containsNonDate="0" containsString="0" containsBlank="1"/>
    </cacheField>
    <cacheField name="Ind nom" numFmtId="0">
      <sharedItems containsNonDate="0" containsString="0" containsBlank="1"/>
    </cacheField>
    <cacheField name="Other nom" numFmtId="0">
      <sharedItems containsNonDate="0" containsString="0" containsBlank="1"/>
    </cacheField>
    <cacheField name="Total nom" numFmtId="0">
      <sharedItems containsNonDate="0" containsString="0" containsBlank="1"/>
    </cacheField>
    <cacheField name="Ed elev" numFmtId="0">
      <sharedItems containsNonDate="0" containsString="0" containsBlank="1"/>
    </cacheField>
    <cacheField name="Gov elev" numFmtId="0">
      <sharedItems containsNonDate="0" containsString="0" containsBlank="1"/>
    </cacheField>
    <cacheField name="Ind elev" numFmtId="0">
      <sharedItems containsNonDate="0" containsString="0" containsBlank="1"/>
    </cacheField>
    <cacheField name="Other elev" numFmtId="0">
      <sharedItems containsNonDate="0" containsString="0" containsBlank="1"/>
    </cacheField>
    <cacheField name="Total elev" numFmtId="0">
      <sharedItems containsSemiMixedTypes="0" containsString="0" containsNumber="1" containsInteger="1" minValue="0" maxValue="70"/>
    </cacheField>
    <cacheField name="Voting Membership" numFmtId="3">
      <sharedItems containsSemiMixedTypes="0" containsString="0" containsNumber="1" containsInteger="1" minValue="4839" maxValue="7643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91">
  <r>
    <x v="0"/>
    <n v="1"/>
    <x v="0"/>
    <n v="29"/>
    <n v="3"/>
    <n v="50"/>
    <n v="5"/>
    <n v="87"/>
    <n v="10"/>
    <n v="0"/>
    <n v="15"/>
    <n v="0"/>
    <n v="25"/>
    <n v="35180"/>
  </r>
  <r>
    <x v="1"/>
    <n v="1"/>
    <x v="0"/>
    <n v="23"/>
    <n v="3"/>
    <n v="56"/>
    <n v="6"/>
    <n v="88"/>
    <n v="12"/>
    <n v="2"/>
    <n v="24"/>
    <n v="1"/>
    <n v="39"/>
    <n v="35644"/>
  </r>
  <r>
    <x v="2"/>
    <n v="1"/>
    <x v="0"/>
    <n v="12"/>
    <n v="6"/>
    <n v="51"/>
    <n v="2"/>
    <n v="71"/>
    <n v="6"/>
    <n v="4"/>
    <n v="24"/>
    <n v="2"/>
    <n v="36"/>
    <n v="35918"/>
  </r>
  <r>
    <x v="3"/>
    <n v="1"/>
    <x v="0"/>
    <n v="22"/>
    <n v="3"/>
    <n v="38"/>
    <n v="8"/>
    <n v="71"/>
    <n v="10"/>
    <n v="0"/>
    <n v="25"/>
    <n v="7"/>
    <n v="42"/>
    <n v="36206"/>
  </r>
  <r>
    <x v="4"/>
    <n v="1"/>
    <x v="0"/>
    <n v="40"/>
    <n v="9"/>
    <n v="45"/>
    <n v="0"/>
    <n v="94"/>
    <n v="17"/>
    <n v="3"/>
    <n v="21"/>
    <n v="0"/>
    <n v="41"/>
    <n v="35224"/>
  </r>
  <r>
    <x v="5"/>
    <n v="1"/>
    <x v="0"/>
    <n v="41"/>
    <n v="8"/>
    <n v="47"/>
    <n v="6"/>
    <n v="102"/>
    <n v="16"/>
    <n v="2"/>
    <n v="26"/>
    <n v="2"/>
    <n v="46"/>
    <n v="34857"/>
  </r>
  <r>
    <x v="6"/>
    <n v="1"/>
    <x v="0"/>
    <n v="41"/>
    <n v="10"/>
    <n v="51"/>
    <n v="7"/>
    <n v="109"/>
    <n v="14"/>
    <n v="5"/>
    <n v="21"/>
    <n v="4"/>
    <n v="44"/>
    <n v="33791"/>
  </r>
  <r>
    <x v="7"/>
    <n v="1"/>
    <x v="0"/>
    <n v="42"/>
    <n v="7"/>
    <n v="50"/>
    <n v="4"/>
    <n v="103"/>
    <n v="10"/>
    <n v="2"/>
    <n v="12"/>
    <n v="3"/>
    <n v="27"/>
    <n v="32981"/>
  </r>
  <r>
    <x v="8"/>
    <n v="1"/>
    <x v="0"/>
    <n v="45"/>
    <n v="10"/>
    <n v="39"/>
    <n v="3"/>
    <n v="97"/>
    <n v="12"/>
    <n v="4"/>
    <n v="15"/>
    <n v="1"/>
    <n v="32"/>
    <n v="32497"/>
  </r>
  <r>
    <x v="9"/>
    <n v="1"/>
    <x v="0"/>
    <n v="42"/>
    <n v="9"/>
    <n v="44"/>
    <n v="7"/>
    <n v="102"/>
    <n v="17"/>
    <n v="2"/>
    <n v="16"/>
    <n v="2"/>
    <n v="37"/>
    <n v="33630"/>
  </r>
  <r>
    <x v="10"/>
    <n v="1"/>
    <x v="0"/>
    <n v="54"/>
    <n v="5"/>
    <n v="42"/>
    <n v="4"/>
    <n v="105"/>
    <n v="22"/>
    <n v="2"/>
    <n v="20"/>
    <n v="1"/>
    <n v="45"/>
    <n v="33272"/>
  </r>
  <r>
    <x v="11"/>
    <n v="1"/>
    <x v="0"/>
    <n v="44"/>
    <n v="3"/>
    <n v="44"/>
    <n v="5"/>
    <n v="96"/>
    <n v="19"/>
    <n v="2"/>
    <n v="9"/>
    <n v="5"/>
    <n v="35"/>
    <n v="32912"/>
  </r>
  <r>
    <x v="12"/>
    <n v="1"/>
    <x v="0"/>
    <n v="41"/>
    <n v="4"/>
    <n v="44"/>
    <n v="2"/>
    <n v="91"/>
    <n v="20"/>
    <n v="0"/>
    <n v="23"/>
    <n v="2"/>
    <n v="45"/>
    <n v="32935"/>
  </r>
  <r>
    <x v="13"/>
    <n v="1"/>
    <x v="0"/>
    <n v="41"/>
    <n v="3"/>
    <n v="47"/>
    <n v="1"/>
    <n v="92"/>
    <n v="14"/>
    <n v="2"/>
    <n v="19"/>
    <n v="1"/>
    <n v="36"/>
    <n v="32331"/>
  </r>
  <r>
    <x v="14"/>
    <n v="1"/>
    <x v="0"/>
    <n v="26"/>
    <n v="3"/>
    <n v="52"/>
    <n v="3"/>
    <n v="84"/>
    <n v="12"/>
    <n v="1"/>
    <n v="24"/>
    <n v="2"/>
    <n v="39"/>
    <n v="31666"/>
  </r>
  <r>
    <x v="15"/>
    <n v="1"/>
    <x v="0"/>
    <n v="34"/>
    <n v="5"/>
    <n v="41"/>
    <n v="1"/>
    <n v="81"/>
    <n v="14"/>
    <n v="0"/>
    <n v="11"/>
    <n v="1"/>
    <n v="26"/>
    <n v="31485"/>
  </r>
  <r>
    <x v="16"/>
    <n v="1"/>
    <x v="0"/>
    <n v="34"/>
    <n v="4"/>
    <n v="54"/>
    <n v="2"/>
    <n v="94"/>
    <n v="13"/>
    <n v="1"/>
    <n v="20"/>
    <n v="2"/>
    <n v="36"/>
    <n v="31112"/>
  </r>
  <r>
    <x v="17"/>
    <n v="1"/>
    <x v="0"/>
    <n v="50"/>
    <n v="3"/>
    <n v="37"/>
    <n v="1"/>
    <n v="91"/>
    <n v="21"/>
    <n v="0"/>
    <n v="18"/>
    <n v="0"/>
    <n v="39"/>
    <n v="29911"/>
  </r>
  <r>
    <x v="18"/>
    <n v="1"/>
    <x v="0"/>
    <n v="44"/>
    <n v="7"/>
    <n v="30"/>
    <n v="2"/>
    <n v="83"/>
    <n v="12"/>
    <n v="4"/>
    <n v="10"/>
    <n v="2"/>
    <n v="28"/>
    <n v="29302"/>
  </r>
  <r>
    <x v="0"/>
    <n v="2"/>
    <x v="1"/>
    <n v="19"/>
    <n v="16"/>
    <n v="9"/>
    <n v="5"/>
    <n v="49"/>
    <n v="6"/>
    <n v="9"/>
    <n v="3"/>
    <n v="1"/>
    <n v="19"/>
    <n v="28172"/>
  </r>
  <r>
    <x v="1"/>
    <n v="2"/>
    <x v="1"/>
    <n v="20"/>
    <n v="5"/>
    <n v="14"/>
    <n v="3"/>
    <n v="42"/>
    <n v="6"/>
    <n v="2"/>
    <n v="7"/>
    <n v="1"/>
    <n v="16"/>
    <n v="28464"/>
  </r>
  <r>
    <x v="2"/>
    <n v="2"/>
    <x v="1"/>
    <n v="27"/>
    <n v="12"/>
    <n v="17"/>
    <n v="5"/>
    <n v="61"/>
    <n v="14"/>
    <n v="6"/>
    <n v="10"/>
    <n v="3"/>
    <n v="33"/>
    <n v="28853"/>
  </r>
  <r>
    <x v="3"/>
    <n v="2"/>
    <x v="1"/>
    <n v="18"/>
    <n v="14"/>
    <n v="9"/>
    <n v="4"/>
    <n v="45"/>
    <n v="9"/>
    <n v="7"/>
    <n v="2"/>
    <n v="1"/>
    <n v="19"/>
    <n v="28830"/>
  </r>
  <r>
    <x v="4"/>
    <n v="2"/>
    <x v="1"/>
    <n v="27"/>
    <n v="15"/>
    <n v="12"/>
    <n v="2"/>
    <n v="56"/>
    <n v="9"/>
    <n v="4"/>
    <n v="9"/>
    <n v="2"/>
    <n v="24"/>
    <n v="28336"/>
  </r>
  <r>
    <x v="5"/>
    <n v="2"/>
    <x v="1"/>
    <n v="40"/>
    <n v="15"/>
    <n v="5"/>
    <n v="0"/>
    <n v="60"/>
    <n v="16"/>
    <n v="5"/>
    <n v="0"/>
    <n v="0"/>
    <n v="21"/>
    <n v="28217"/>
  </r>
  <r>
    <x v="6"/>
    <n v="2"/>
    <x v="1"/>
    <n v="41"/>
    <n v="22"/>
    <n v="16"/>
    <n v="0"/>
    <n v="79"/>
    <n v="12"/>
    <n v="7"/>
    <n v="5"/>
    <n v="0"/>
    <n v="24"/>
    <n v="28039"/>
  </r>
  <r>
    <x v="7"/>
    <n v="2"/>
    <x v="1"/>
    <n v="26"/>
    <n v="23"/>
    <n v="12"/>
    <n v="0"/>
    <n v="61"/>
    <n v="10"/>
    <n v="9"/>
    <n v="6"/>
    <n v="0"/>
    <n v="25"/>
    <n v="27849"/>
  </r>
  <r>
    <x v="8"/>
    <n v="2"/>
    <x v="1"/>
    <n v="32"/>
    <n v="15"/>
    <n v="12"/>
    <n v="0"/>
    <n v="59"/>
    <n v="8"/>
    <n v="6"/>
    <n v="6"/>
    <n v="0"/>
    <n v="20"/>
    <n v="27606"/>
  </r>
  <r>
    <x v="9"/>
    <n v="2"/>
    <x v="1"/>
    <n v="33"/>
    <n v="9"/>
    <n v="9"/>
    <n v="1"/>
    <n v="52"/>
    <n v="13"/>
    <n v="2"/>
    <n v="3"/>
    <n v="0"/>
    <n v="18"/>
    <n v="28594"/>
  </r>
  <r>
    <x v="10"/>
    <n v="2"/>
    <x v="1"/>
    <n v="31"/>
    <n v="14"/>
    <n v="7"/>
    <n v="0"/>
    <n v="52"/>
    <n v="11"/>
    <n v="5"/>
    <n v="2"/>
    <n v="0"/>
    <n v="18"/>
    <n v="28265"/>
  </r>
  <r>
    <x v="11"/>
    <n v="2"/>
    <x v="1"/>
    <n v="36"/>
    <n v="14"/>
    <n v="8"/>
    <n v="2"/>
    <n v="60"/>
    <n v="19"/>
    <n v="5"/>
    <n v="3"/>
    <n v="1"/>
    <n v="28"/>
    <n v="28357"/>
  </r>
  <r>
    <x v="12"/>
    <n v="2"/>
    <x v="1"/>
    <n v="37"/>
    <n v="12"/>
    <n v="11"/>
    <n v="1"/>
    <n v="61"/>
    <n v="13"/>
    <n v="4"/>
    <n v="5"/>
    <n v="0"/>
    <n v="22"/>
    <n v="28952"/>
  </r>
  <r>
    <x v="13"/>
    <n v="2"/>
    <x v="1"/>
    <n v="25"/>
    <n v="16"/>
    <n v="11"/>
    <n v="0"/>
    <n v="52"/>
    <n v="13"/>
    <n v="8"/>
    <n v="4"/>
    <n v="0"/>
    <n v="25"/>
    <n v="28706"/>
  </r>
  <r>
    <x v="14"/>
    <n v="2"/>
    <x v="1"/>
    <n v="26"/>
    <n v="17"/>
    <n v="9"/>
    <n v="2"/>
    <n v="54"/>
    <n v="12"/>
    <n v="4"/>
    <n v="2"/>
    <n v="0"/>
    <n v="18"/>
    <n v="28106"/>
  </r>
  <r>
    <x v="15"/>
    <n v="2"/>
    <x v="1"/>
    <n v="40"/>
    <n v="14"/>
    <n v="8"/>
    <n v="0"/>
    <n v="62"/>
    <n v="20"/>
    <n v="6"/>
    <n v="7"/>
    <n v="0"/>
    <n v="33"/>
    <n v="27948"/>
  </r>
  <r>
    <x v="16"/>
    <n v="2"/>
    <x v="1"/>
    <n v="39"/>
    <n v="10"/>
    <n v="9"/>
    <n v="0"/>
    <n v="58"/>
    <n v="18"/>
    <n v="3"/>
    <n v="3"/>
    <n v="0"/>
    <n v="24"/>
    <n v="27114"/>
  </r>
  <r>
    <x v="17"/>
    <n v="2"/>
    <x v="1"/>
    <n v="25"/>
    <n v="17"/>
    <n v="4"/>
    <n v="1"/>
    <n v="47"/>
    <n v="11"/>
    <n v="6"/>
    <n v="2"/>
    <n v="0"/>
    <n v="19"/>
    <n v="26582"/>
  </r>
  <r>
    <x v="18"/>
    <n v="2"/>
    <x v="1"/>
    <n v="31"/>
    <n v="11"/>
    <n v="8"/>
    <n v="2"/>
    <n v="52"/>
    <n v="12"/>
    <n v="4"/>
    <n v="3"/>
    <n v="1"/>
    <n v="20"/>
    <n v="25736"/>
  </r>
  <r>
    <x v="0"/>
    <n v="3"/>
    <x v="2"/>
    <n v="32"/>
    <n v="2"/>
    <n v="17"/>
    <n v="0"/>
    <n v="51"/>
    <n v="8"/>
    <n v="2"/>
    <n v="1"/>
    <n v="0"/>
    <n v="11"/>
    <n v="23610"/>
  </r>
  <r>
    <x v="1"/>
    <n v="3"/>
    <x v="2"/>
    <n v="29"/>
    <n v="0"/>
    <n v="14"/>
    <n v="2"/>
    <n v="45"/>
    <n v="10"/>
    <n v="0"/>
    <n v="8"/>
    <n v="1"/>
    <n v="19"/>
    <n v="24035"/>
  </r>
  <r>
    <x v="2"/>
    <n v="3"/>
    <x v="2"/>
    <n v="27"/>
    <n v="2"/>
    <n v="11"/>
    <n v="0"/>
    <n v="40"/>
    <n v="12"/>
    <n v="1"/>
    <n v="5"/>
    <n v="0"/>
    <n v="18"/>
    <n v="24412"/>
  </r>
  <r>
    <x v="3"/>
    <n v="3"/>
    <x v="2"/>
    <n v="31"/>
    <n v="2"/>
    <n v="8"/>
    <n v="2"/>
    <n v="43"/>
    <n v="9"/>
    <n v="0"/>
    <n v="4"/>
    <n v="1"/>
    <n v="14"/>
    <n v="24542"/>
  </r>
  <r>
    <x v="4"/>
    <n v="3"/>
    <x v="2"/>
    <n v="28"/>
    <n v="2"/>
    <n v="6"/>
    <n v="1"/>
    <n v="37"/>
    <n v="8"/>
    <n v="1"/>
    <n v="3"/>
    <n v="0"/>
    <n v="12"/>
    <n v="24166"/>
  </r>
  <r>
    <x v="5"/>
    <n v="3"/>
    <x v="2"/>
    <n v="44"/>
    <n v="1"/>
    <n v="7"/>
    <n v="3"/>
    <n v="55"/>
    <n v="12"/>
    <n v="1"/>
    <n v="4"/>
    <n v="0"/>
    <n v="17"/>
    <n v="24230"/>
  </r>
  <r>
    <x v="6"/>
    <n v="3"/>
    <x v="2"/>
    <n v="52"/>
    <n v="1"/>
    <n v="11"/>
    <n v="3"/>
    <n v="67"/>
    <n v="24"/>
    <n v="0"/>
    <n v="2"/>
    <n v="0"/>
    <n v="26"/>
    <n v="24235"/>
  </r>
  <r>
    <x v="7"/>
    <n v="3"/>
    <x v="2"/>
    <n v="44"/>
    <n v="4"/>
    <n v="7"/>
    <n v="3"/>
    <n v="58"/>
    <n v="12"/>
    <n v="0"/>
    <n v="4"/>
    <n v="2"/>
    <n v="18"/>
    <n v="23976"/>
  </r>
  <r>
    <x v="8"/>
    <n v="3"/>
    <x v="2"/>
    <n v="41"/>
    <n v="3"/>
    <n v="6"/>
    <n v="0"/>
    <n v="50"/>
    <n v="12"/>
    <n v="0"/>
    <n v="4"/>
    <n v="0"/>
    <n v="16"/>
    <n v="24002"/>
  </r>
  <r>
    <x v="9"/>
    <n v="3"/>
    <x v="2"/>
    <n v="39"/>
    <n v="3"/>
    <n v="14"/>
    <n v="2"/>
    <n v="58"/>
    <n v="16"/>
    <n v="2"/>
    <n v="5"/>
    <n v="2"/>
    <n v="25"/>
    <n v="25663"/>
  </r>
  <r>
    <x v="10"/>
    <n v="3"/>
    <x v="2"/>
    <n v="37"/>
    <n v="0"/>
    <n v="7"/>
    <n v="2"/>
    <n v="46"/>
    <n v="15"/>
    <n v="0"/>
    <n v="3"/>
    <n v="0"/>
    <n v="18"/>
    <n v="26022"/>
  </r>
  <r>
    <x v="11"/>
    <n v="3"/>
    <x v="2"/>
    <n v="43"/>
    <n v="0"/>
    <n v="5"/>
    <n v="1"/>
    <n v="49"/>
    <n v="14"/>
    <n v="0"/>
    <n v="4"/>
    <n v="1"/>
    <n v="19"/>
    <n v="26237"/>
  </r>
  <r>
    <x v="12"/>
    <n v="3"/>
    <x v="2"/>
    <n v="46"/>
    <n v="2"/>
    <n v="10"/>
    <n v="1"/>
    <n v="59"/>
    <n v="17"/>
    <n v="0"/>
    <n v="5"/>
    <n v="1"/>
    <n v="23"/>
    <n v="26905"/>
  </r>
  <r>
    <x v="13"/>
    <n v="3"/>
    <x v="2"/>
    <n v="43"/>
    <n v="4"/>
    <n v="9"/>
    <n v="0"/>
    <n v="56"/>
    <n v="22"/>
    <n v="3"/>
    <n v="5"/>
    <n v="0"/>
    <n v="30"/>
    <n v="26726"/>
  </r>
  <r>
    <x v="14"/>
    <n v="3"/>
    <x v="2"/>
    <n v="38"/>
    <n v="1"/>
    <n v="7"/>
    <n v="2"/>
    <n v="48"/>
    <n v="17"/>
    <n v="0"/>
    <n v="5"/>
    <n v="1"/>
    <n v="23"/>
    <n v="26327"/>
  </r>
  <r>
    <x v="15"/>
    <n v="3"/>
    <x v="2"/>
    <n v="42"/>
    <n v="3"/>
    <n v="8"/>
    <n v="0"/>
    <n v="53"/>
    <n v="16"/>
    <n v="2"/>
    <n v="2"/>
    <n v="0"/>
    <n v="20"/>
    <n v="26504"/>
  </r>
  <r>
    <x v="16"/>
    <n v="3"/>
    <x v="2"/>
    <n v="38"/>
    <n v="4"/>
    <n v="7"/>
    <n v="3"/>
    <n v="52"/>
    <n v="15"/>
    <n v="2"/>
    <n v="3"/>
    <n v="0"/>
    <n v="20"/>
    <n v="26240"/>
  </r>
  <r>
    <x v="17"/>
    <n v="3"/>
    <x v="2"/>
    <n v="31"/>
    <n v="2"/>
    <n v="12"/>
    <n v="1"/>
    <n v="46"/>
    <n v="13"/>
    <n v="2"/>
    <n v="4"/>
    <n v="0"/>
    <n v="19"/>
    <n v="25972"/>
  </r>
  <r>
    <x v="18"/>
    <n v="3"/>
    <x v="2"/>
    <n v="58"/>
    <n v="3"/>
    <n v="11"/>
    <n v="0"/>
    <n v="72"/>
    <n v="18"/>
    <n v="1"/>
    <n v="3"/>
    <n v="0"/>
    <n v="22"/>
    <n v="25546"/>
  </r>
  <r>
    <x v="0"/>
    <n v="4"/>
    <x v="3"/>
    <n v="36"/>
    <n v="0"/>
    <n v="10"/>
    <n v="2"/>
    <n v="48"/>
    <n v="17"/>
    <n v="0"/>
    <n v="6"/>
    <n v="2"/>
    <n v="25"/>
    <n v="19306"/>
  </r>
  <r>
    <x v="1"/>
    <n v="4"/>
    <x v="3"/>
    <n v="29"/>
    <n v="0"/>
    <n v="4"/>
    <n v="0"/>
    <n v="33"/>
    <n v="14"/>
    <n v="0"/>
    <n v="2"/>
    <n v="0"/>
    <n v="16"/>
    <n v="19489"/>
  </r>
  <r>
    <x v="2"/>
    <n v="4"/>
    <x v="3"/>
    <n v="26"/>
    <n v="0"/>
    <n v="9"/>
    <n v="0"/>
    <n v="35"/>
    <n v="12"/>
    <n v="0"/>
    <n v="3"/>
    <n v="0"/>
    <n v="15"/>
    <n v="19715"/>
  </r>
  <r>
    <x v="3"/>
    <n v="4"/>
    <x v="3"/>
    <n v="32"/>
    <n v="0"/>
    <n v="8"/>
    <n v="1"/>
    <n v="41"/>
    <n v="16"/>
    <n v="0"/>
    <n v="4"/>
    <n v="0"/>
    <n v="20"/>
    <n v="19703"/>
  </r>
  <r>
    <x v="4"/>
    <n v="4"/>
    <x v="3"/>
    <n v="32"/>
    <n v="2"/>
    <n v="10"/>
    <n v="1"/>
    <n v="45"/>
    <n v="14"/>
    <n v="0"/>
    <n v="3"/>
    <n v="0"/>
    <n v="17"/>
    <n v="19096"/>
  </r>
  <r>
    <x v="5"/>
    <n v="4"/>
    <x v="3"/>
    <n v="35"/>
    <n v="0"/>
    <n v="9"/>
    <n v="1"/>
    <n v="45"/>
    <n v="15"/>
    <n v="0"/>
    <n v="5"/>
    <n v="0"/>
    <n v="20"/>
    <n v="19066"/>
  </r>
  <r>
    <x v="6"/>
    <n v="4"/>
    <x v="3"/>
    <n v="31"/>
    <n v="3"/>
    <n v="10"/>
    <n v="1"/>
    <n v="45"/>
    <n v="14"/>
    <n v="1"/>
    <n v="3"/>
    <n v="0"/>
    <n v="18"/>
    <n v="19157"/>
  </r>
  <r>
    <x v="7"/>
    <n v="4"/>
    <x v="3"/>
    <n v="46"/>
    <n v="1"/>
    <n v="6"/>
    <n v="3"/>
    <n v="56"/>
    <n v="18"/>
    <n v="0"/>
    <n v="2"/>
    <n v="1"/>
    <n v="21"/>
    <n v="18975"/>
  </r>
  <r>
    <x v="8"/>
    <n v="4"/>
    <x v="3"/>
    <n v="46"/>
    <n v="1"/>
    <n v="6"/>
    <n v="1"/>
    <n v="54"/>
    <n v="13"/>
    <n v="0"/>
    <n v="4"/>
    <n v="0"/>
    <n v="17"/>
    <n v="18712"/>
  </r>
  <r>
    <x v="9"/>
    <n v="4"/>
    <x v="3"/>
    <n v="43"/>
    <n v="1"/>
    <n v="13"/>
    <n v="0"/>
    <n v="57"/>
    <n v="15"/>
    <n v="0"/>
    <n v="7"/>
    <n v="0"/>
    <n v="22"/>
    <n v="20146"/>
  </r>
  <r>
    <x v="10"/>
    <n v="4"/>
    <x v="3"/>
    <n v="42"/>
    <n v="1"/>
    <n v="7"/>
    <n v="1"/>
    <n v="51"/>
    <n v="20"/>
    <n v="0"/>
    <n v="7"/>
    <n v="1"/>
    <n v="25"/>
    <n v="20064"/>
  </r>
  <r>
    <x v="11"/>
    <n v="4"/>
    <x v="3"/>
    <n v="41"/>
    <n v="1"/>
    <n v="7"/>
    <n v="0"/>
    <n v="49"/>
    <n v="20"/>
    <n v="0"/>
    <n v="2"/>
    <n v="0"/>
    <n v="22"/>
    <n v="19962"/>
  </r>
  <r>
    <x v="12"/>
    <n v="4"/>
    <x v="3"/>
    <n v="31"/>
    <n v="3"/>
    <n v="8"/>
    <n v="0"/>
    <n v="42"/>
    <n v="16"/>
    <n v="1"/>
    <n v="1"/>
    <n v="0"/>
    <n v="18"/>
    <n v="20326"/>
  </r>
  <r>
    <x v="13"/>
    <n v="4"/>
    <x v="3"/>
    <n v="38"/>
    <n v="1"/>
    <n v="8"/>
    <n v="0"/>
    <n v="47"/>
    <n v="20"/>
    <n v="1"/>
    <n v="3"/>
    <n v="0"/>
    <n v="24"/>
    <n v="20219"/>
  </r>
  <r>
    <x v="14"/>
    <n v="4"/>
    <x v="3"/>
    <n v="32"/>
    <n v="1"/>
    <n v="8"/>
    <n v="0"/>
    <n v="41"/>
    <n v="13"/>
    <n v="0"/>
    <n v="2"/>
    <n v="0"/>
    <n v="15"/>
    <n v="19912"/>
  </r>
  <r>
    <x v="15"/>
    <n v="4"/>
    <x v="3"/>
    <n v="36"/>
    <n v="1"/>
    <n v="11"/>
    <n v="0"/>
    <n v="48"/>
    <n v="13"/>
    <n v="1"/>
    <n v="4"/>
    <n v="0"/>
    <n v="18"/>
    <n v="20056"/>
  </r>
  <r>
    <x v="16"/>
    <n v="4"/>
    <x v="3"/>
    <n v="30"/>
    <n v="1"/>
    <n v="6"/>
    <n v="0"/>
    <n v="37"/>
    <n v="12"/>
    <n v="1"/>
    <n v="2"/>
    <n v="0"/>
    <n v="15"/>
    <n v="19822"/>
  </r>
  <r>
    <x v="17"/>
    <n v="4"/>
    <x v="3"/>
    <n v="34"/>
    <n v="1"/>
    <n v="8"/>
    <n v="0"/>
    <n v="43"/>
    <n v="17"/>
    <n v="1"/>
    <n v="2"/>
    <n v="0"/>
    <n v="20"/>
    <n v="19755"/>
  </r>
  <r>
    <x v="18"/>
    <n v="4"/>
    <x v="3"/>
    <n v="42"/>
    <n v="2"/>
    <n v="10"/>
    <n v="1"/>
    <n v="55"/>
    <n v="17"/>
    <n v="1"/>
    <n v="1"/>
    <n v="0"/>
    <n v="19"/>
    <n v="19012"/>
  </r>
  <r>
    <x v="0"/>
    <n v="5"/>
    <x v="4"/>
    <n v="27"/>
    <n v="2"/>
    <n v="11"/>
    <n v="3"/>
    <n v="43"/>
    <n v="14"/>
    <n v="0"/>
    <n v="4"/>
    <n v="2"/>
    <n v="20"/>
    <n v="23405"/>
  </r>
  <r>
    <x v="1"/>
    <n v="5"/>
    <x v="4"/>
    <n v="34"/>
    <n v="1"/>
    <n v="9"/>
    <n v="1"/>
    <n v="45"/>
    <n v="12"/>
    <n v="1"/>
    <n v="2"/>
    <n v="0"/>
    <n v="15"/>
    <n v="24000"/>
  </r>
  <r>
    <x v="2"/>
    <n v="5"/>
    <x v="4"/>
    <n v="21"/>
    <n v="1"/>
    <n v="13"/>
    <n v="1"/>
    <n v="36"/>
    <n v="10"/>
    <n v="0"/>
    <n v="6"/>
    <n v="0"/>
    <n v="16"/>
    <n v="24273"/>
  </r>
  <r>
    <x v="3"/>
    <n v="5"/>
    <x v="4"/>
    <n v="24"/>
    <n v="3"/>
    <n v="9"/>
    <n v="0"/>
    <n v="36"/>
    <n v="10"/>
    <n v="3"/>
    <n v="3"/>
    <n v="0"/>
    <n v="16"/>
    <n v="24796"/>
  </r>
  <r>
    <x v="4"/>
    <n v="5"/>
    <x v="4"/>
    <n v="20"/>
    <n v="1"/>
    <n v="7"/>
    <n v="0"/>
    <n v="28"/>
    <n v="8"/>
    <n v="0"/>
    <n v="1"/>
    <n v="0"/>
    <n v="9"/>
    <n v="24096"/>
  </r>
  <r>
    <x v="5"/>
    <n v="5"/>
    <x v="4"/>
    <n v="24"/>
    <n v="2"/>
    <n v="16"/>
    <n v="1"/>
    <n v="43"/>
    <n v="6"/>
    <n v="1"/>
    <n v="6"/>
    <n v="0"/>
    <n v="13"/>
    <n v="24112"/>
  </r>
  <r>
    <x v="6"/>
    <n v="5"/>
    <x v="4"/>
    <n v="31"/>
    <n v="5"/>
    <n v="20"/>
    <n v="0"/>
    <n v="56"/>
    <n v="9"/>
    <n v="3"/>
    <n v="4"/>
    <n v="0"/>
    <n v="16"/>
    <n v="24217"/>
  </r>
  <r>
    <x v="7"/>
    <n v="5"/>
    <x v="4"/>
    <n v="31"/>
    <n v="1"/>
    <n v="17"/>
    <n v="2"/>
    <n v="51"/>
    <n v="9"/>
    <n v="0"/>
    <n v="10"/>
    <n v="2"/>
    <n v="21"/>
    <n v="23837"/>
  </r>
  <r>
    <x v="8"/>
    <n v="5"/>
    <x v="4"/>
    <n v="40"/>
    <n v="2"/>
    <n v="9"/>
    <n v="0"/>
    <n v="51"/>
    <n v="10"/>
    <n v="0"/>
    <n v="4"/>
    <n v="0"/>
    <n v="14"/>
    <n v="23633"/>
  </r>
  <r>
    <x v="9"/>
    <n v="5"/>
    <x v="4"/>
    <n v="35"/>
    <n v="1"/>
    <n v="13"/>
    <n v="0"/>
    <n v="49"/>
    <n v="9"/>
    <n v="0"/>
    <n v="4"/>
    <n v="0"/>
    <n v="13"/>
    <n v="25039"/>
  </r>
  <r>
    <x v="10"/>
    <n v="5"/>
    <x v="4"/>
    <n v="37"/>
    <n v="3"/>
    <n v="19"/>
    <n v="0"/>
    <n v="59"/>
    <n v="12"/>
    <n v="0"/>
    <n v="7"/>
    <n v="0"/>
    <n v="19"/>
    <n v="24966"/>
  </r>
  <r>
    <x v="11"/>
    <n v="5"/>
    <x v="4"/>
    <n v="42"/>
    <n v="6"/>
    <n v="21"/>
    <n v="1"/>
    <n v="70"/>
    <n v="14"/>
    <n v="5"/>
    <n v="11"/>
    <n v="1"/>
    <n v="31"/>
    <n v="25223"/>
  </r>
  <r>
    <x v="12"/>
    <n v="5"/>
    <x v="4"/>
    <n v="39"/>
    <n v="3"/>
    <n v="16"/>
    <n v="1"/>
    <n v="59"/>
    <n v="11"/>
    <n v="1"/>
    <n v="4"/>
    <n v="0"/>
    <n v="16"/>
    <n v="25748"/>
  </r>
  <r>
    <x v="13"/>
    <n v="5"/>
    <x v="4"/>
    <n v="37"/>
    <n v="3"/>
    <n v="8"/>
    <n v="1"/>
    <n v="49"/>
    <n v="13"/>
    <n v="0"/>
    <n v="4"/>
    <n v="0"/>
    <n v="17"/>
    <n v="25726"/>
  </r>
  <r>
    <x v="14"/>
    <n v="5"/>
    <x v="4"/>
    <n v="34"/>
    <n v="3"/>
    <n v="14"/>
    <n v="0"/>
    <n v="51"/>
    <n v="8"/>
    <n v="2"/>
    <n v="4"/>
    <n v="0"/>
    <n v="14"/>
    <n v="25445"/>
  </r>
  <r>
    <x v="15"/>
    <n v="5"/>
    <x v="4"/>
    <n v="46"/>
    <n v="2"/>
    <n v="14"/>
    <n v="0"/>
    <n v="62"/>
    <n v="14"/>
    <n v="2"/>
    <n v="5"/>
    <n v="0"/>
    <n v="21"/>
    <n v="25438"/>
  </r>
  <r>
    <x v="16"/>
    <n v="5"/>
    <x v="4"/>
    <n v="50"/>
    <n v="1"/>
    <n v="12"/>
    <n v="0"/>
    <n v="63"/>
    <n v="16"/>
    <n v="1"/>
    <n v="3"/>
    <n v="0"/>
    <n v="20"/>
    <n v="25264"/>
  </r>
  <r>
    <x v="17"/>
    <n v="5"/>
    <x v="4"/>
    <n v="49"/>
    <n v="1"/>
    <n v="13"/>
    <n v="0"/>
    <n v="63"/>
    <n v="22"/>
    <n v="1"/>
    <n v="3"/>
    <n v="0"/>
    <n v="26"/>
    <n v="24982"/>
  </r>
  <r>
    <x v="18"/>
    <n v="5"/>
    <x v="4"/>
    <n v="24"/>
    <n v="1"/>
    <n v="15"/>
    <n v="1"/>
    <n v="41"/>
    <n v="6"/>
    <n v="0"/>
    <n v="5"/>
    <n v="1"/>
    <n v="12"/>
    <n v="24779"/>
  </r>
  <r>
    <x v="0"/>
    <n v="6"/>
    <x v="5"/>
    <n v="40"/>
    <n v="1"/>
    <n v="50"/>
    <n v="9"/>
    <n v="100"/>
    <n v="16"/>
    <n v="1"/>
    <n v="29"/>
    <n v="5"/>
    <n v="51"/>
    <n v="48180"/>
  </r>
  <r>
    <x v="1"/>
    <n v="6"/>
    <x v="5"/>
    <n v="42"/>
    <n v="1"/>
    <n v="47"/>
    <n v="3"/>
    <n v="93"/>
    <n v="22"/>
    <n v="1"/>
    <n v="27"/>
    <n v="1"/>
    <n v="51"/>
    <n v="49570"/>
  </r>
  <r>
    <x v="2"/>
    <n v="6"/>
    <x v="5"/>
    <n v="35"/>
    <n v="5"/>
    <n v="37"/>
    <n v="3"/>
    <n v="80"/>
    <n v="20"/>
    <n v="2"/>
    <n v="19"/>
    <n v="1"/>
    <n v="42"/>
    <n v="50766"/>
  </r>
  <r>
    <x v="3"/>
    <n v="6"/>
    <x v="5"/>
    <n v="33"/>
    <n v="11"/>
    <n v="35"/>
    <n v="6"/>
    <n v="85"/>
    <n v="20"/>
    <n v="3"/>
    <n v="19"/>
    <n v="0"/>
    <n v="42"/>
    <n v="52943"/>
  </r>
  <r>
    <x v="4"/>
    <n v="6"/>
    <x v="5"/>
    <n v="46"/>
    <n v="7"/>
    <n v="33"/>
    <n v="6"/>
    <n v="92"/>
    <n v="20"/>
    <n v="3"/>
    <n v="18"/>
    <n v="3"/>
    <n v="44"/>
    <n v="51841"/>
  </r>
  <r>
    <x v="5"/>
    <n v="6"/>
    <x v="5"/>
    <n v="46"/>
    <n v="7"/>
    <n v="47"/>
    <n v="6"/>
    <n v="106"/>
    <n v="20"/>
    <n v="4"/>
    <n v="22"/>
    <n v="3"/>
    <n v="49"/>
    <n v="51730"/>
  </r>
  <r>
    <x v="6"/>
    <n v="6"/>
    <x v="5"/>
    <n v="54"/>
    <n v="6"/>
    <n v="40"/>
    <n v="3"/>
    <n v="103"/>
    <n v="23"/>
    <n v="3"/>
    <n v="9"/>
    <n v="3"/>
    <n v="38"/>
    <n v="50926"/>
  </r>
  <r>
    <x v="7"/>
    <n v="6"/>
    <x v="5"/>
    <n v="59"/>
    <n v="8"/>
    <n v="42"/>
    <n v="7"/>
    <n v="116"/>
    <n v="25"/>
    <n v="1"/>
    <n v="12"/>
    <n v="2"/>
    <n v="40"/>
    <n v="50470"/>
  </r>
  <r>
    <x v="8"/>
    <n v="6"/>
    <x v="5"/>
    <n v="44"/>
    <n v="13"/>
    <n v="49"/>
    <n v="1"/>
    <n v="107"/>
    <n v="17"/>
    <n v="7"/>
    <n v="21"/>
    <n v="0"/>
    <n v="45"/>
    <n v="50503"/>
  </r>
  <r>
    <x v="9"/>
    <n v="6"/>
    <x v="5"/>
    <n v="64"/>
    <n v="10"/>
    <n v="63"/>
    <n v="4"/>
    <n v="141"/>
    <n v="32"/>
    <n v="3"/>
    <n v="31"/>
    <n v="1"/>
    <n v="67"/>
    <n v="52827"/>
  </r>
  <r>
    <x v="10"/>
    <n v="6"/>
    <x v="5"/>
    <n v="53"/>
    <n v="6"/>
    <n v="59"/>
    <n v="4"/>
    <n v="122"/>
    <n v="22"/>
    <n v="1"/>
    <n v="29"/>
    <n v="1"/>
    <n v="53"/>
    <n v="52300"/>
  </r>
  <r>
    <x v="11"/>
    <n v="6"/>
    <x v="5"/>
    <n v="46"/>
    <n v="5"/>
    <n v="53"/>
    <n v="9"/>
    <n v="113"/>
    <n v="21"/>
    <n v="1"/>
    <n v="20"/>
    <n v="6"/>
    <n v="48"/>
    <n v="52073"/>
  </r>
  <r>
    <x v="12"/>
    <n v="6"/>
    <x v="5"/>
    <n v="49"/>
    <n v="11"/>
    <n v="55"/>
    <n v="1"/>
    <n v="116"/>
    <n v="27"/>
    <n v="5"/>
    <n v="26"/>
    <n v="0"/>
    <n v="58"/>
    <n v="51815"/>
  </r>
  <r>
    <x v="13"/>
    <n v="6"/>
    <x v="5"/>
    <n v="55"/>
    <n v="10"/>
    <n v="48"/>
    <n v="1"/>
    <n v="114"/>
    <n v="26"/>
    <n v="1"/>
    <n v="22"/>
    <n v="1"/>
    <n v="50"/>
    <n v="51248"/>
  </r>
  <r>
    <x v="14"/>
    <n v="6"/>
    <x v="5"/>
    <n v="54"/>
    <n v="5"/>
    <n v="49"/>
    <n v="2"/>
    <n v="110"/>
    <n v="26"/>
    <n v="1"/>
    <n v="21"/>
    <n v="1"/>
    <n v="49"/>
    <n v="50467"/>
  </r>
  <r>
    <x v="15"/>
    <n v="6"/>
    <x v="5"/>
    <n v="50"/>
    <n v="7"/>
    <n v="60"/>
    <n v="2"/>
    <n v="119"/>
    <n v="27"/>
    <n v="5"/>
    <n v="22"/>
    <n v="2"/>
    <n v="56"/>
    <n v="50676"/>
  </r>
  <r>
    <x v="16"/>
    <n v="6"/>
    <x v="5"/>
    <n v="59"/>
    <n v="1"/>
    <n v="59"/>
    <n v="3"/>
    <n v="122"/>
    <n v="29"/>
    <n v="1"/>
    <n v="18"/>
    <n v="0"/>
    <n v="48"/>
    <n v="50322"/>
  </r>
  <r>
    <x v="17"/>
    <n v="6"/>
    <x v="5"/>
    <n v="42"/>
    <n v="8"/>
    <n v="53"/>
    <n v="2"/>
    <n v="105"/>
    <n v="19"/>
    <n v="1"/>
    <n v="17"/>
    <n v="1"/>
    <n v="38"/>
    <n v="49272"/>
  </r>
  <r>
    <x v="18"/>
    <n v="6"/>
    <x v="5"/>
    <n v="51"/>
    <n v="12"/>
    <n v="48"/>
    <n v="2"/>
    <n v="113"/>
    <n v="26"/>
    <n v="5"/>
    <n v="12"/>
    <n v="0"/>
    <n v="43"/>
    <n v="49151"/>
  </r>
  <r>
    <x v="0"/>
    <n v="7"/>
    <x v="6"/>
    <n v="16"/>
    <n v="0"/>
    <n v="9"/>
    <n v="0"/>
    <n v="25"/>
    <n v="8"/>
    <n v="0"/>
    <n v="3"/>
    <n v="0"/>
    <n v="11"/>
    <n v="9679"/>
  </r>
  <r>
    <x v="1"/>
    <n v="7"/>
    <x v="6"/>
    <n v="10"/>
    <n v="0"/>
    <n v="10"/>
    <n v="0"/>
    <n v="20"/>
    <n v="3"/>
    <n v="0"/>
    <n v="4"/>
    <n v="0"/>
    <n v="7"/>
    <n v="9911"/>
  </r>
  <r>
    <x v="2"/>
    <n v="7"/>
    <x v="6"/>
    <n v="13"/>
    <n v="0"/>
    <n v="5"/>
    <n v="0"/>
    <n v="18"/>
    <n v="9"/>
    <n v="0"/>
    <n v="4"/>
    <n v="0"/>
    <n v="13"/>
    <n v="9864"/>
  </r>
  <r>
    <x v="3"/>
    <n v="7"/>
    <x v="6"/>
    <n v="18"/>
    <n v="0"/>
    <n v="7"/>
    <n v="1"/>
    <n v="26"/>
    <n v="10"/>
    <n v="0"/>
    <n v="2"/>
    <n v="1"/>
    <n v="13"/>
    <n v="10301"/>
  </r>
  <r>
    <x v="4"/>
    <n v="7"/>
    <x v="6"/>
    <n v="21"/>
    <n v="0"/>
    <n v="7"/>
    <n v="0"/>
    <n v="28"/>
    <n v="10"/>
    <n v="0"/>
    <n v="1"/>
    <n v="0"/>
    <n v="11"/>
    <n v="10241"/>
  </r>
  <r>
    <x v="5"/>
    <n v="7"/>
    <x v="6"/>
    <n v="20"/>
    <n v="1"/>
    <n v="8"/>
    <n v="0"/>
    <n v="29"/>
    <n v="6"/>
    <n v="1"/>
    <n v="2"/>
    <n v="0"/>
    <n v="9"/>
    <n v="10116"/>
  </r>
  <r>
    <x v="6"/>
    <n v="7"/>
    <x v="6"/>
    <n v="26"/>
    <n v="1"/>
    <n v="9"/>
    <n v="0"/>
    <n v="36"/>
    <n v="7"/>
    <n v="1"/>
    <n v="1"/>
    <n v="0"/>
    <n v="9"/>
    <n v="10475"/>
  </r>
  <r>
    <x v="7"/>
    <n v="7"/>
    <x v="6"/>
    <n v="30"/>
    <n v="0"/>
    <n v="13"/>
    <n v="1"/>
    <n v="44"/>
    <n v="9"/>
    <n v="0"/>
    <n v="4"/>
    <n v="1"/>
    <n v="14"/>
    <n v="10806"/>
  </r>
  <r>
    <x v="8"/>
    <n v="7"/>
    <x v="6"/>
    <n v="26"/>
    <n v="4"/>
    <n v="9"/>
    <n v="0"/>
    <n v="39"/>
    <n v="10"/>
    <n v="4"/>
    <n v="2"/>
    <n v="0"/>
    <n v="16"/>
    <n v="10966"/>
  </r>
  <r>
    <x v="9"/>
    <n v="7"/>
    <x v="6"/>
    <n v="26"/>
    <n v="2"/>
    <n v="7"/>
    <n v="0"/>
    <n v="35"/>
    <n v="10"/>
    <n v="2"/>
    <n v="0"/>
    <n v="0"/>
    <n v="12"/>
    <n v="12804"/>
  </r>
  <r>
    <x v="10"/>
    <n v="7"/>
    <x v="6"/>
    <n v="27"/>
    <n v="1"/>
    <n v="6"/>
    <n v="0"/>
    <n v="34"/>
    <n v="14"/>
    <n v="1"/>
    <n v="2"/>
    <n v="0"/>
    <n v="17"/>
    <n v="13180"/>
  </r>
  <r>
    <x v="11"/>
    <n v="7"/>
    <x v="6"/>
    <n v="19"/>
    <n v="3"/>
    <n v="8"/>
    <n v="0"/>
    <n v="30"/>
    <n v="7"/>
    <n v="1"/>
    <n v="0"/>
    <n v="0"/>
    <n v="8"/>
    <n v="13829"/>
  </r>
  <r>
    <x v="12"/>
    <n v="7"/>
    <x v="6"/>
    <n v="21"/>
    <n v="1"/>
    <n v="5"/>
    <n v="0"/>
    <n v="27"/>
    <n v="8"/>
    <n v="0"/>
    <n v="1"/>
    <n v="0"/>
    <n v="9"/>
    <n v="14448"/>
  </r>
  <r>
    <x v="13"/>
    <n v="7"/>
    <x v="6"/>
    <n v="22"/>
    <n v="1"/>
    <n v="4"/>
    <n v="0"/>
    <n v="27"/>
    <n v="8"/>
    <n v="0"/>
    <n v="2"/>
    <n v="0"/>
    <n v="10"/>
    <n v="14588"/>
  </r>
  <r>
    <x v="14"/>
    <n v="7"/>
    <x v="6"/>
    <n v="31"/>
    <n v="2"/>
    <n v="7"/>
    <n v="4"/>
    <n v="44"/>
    <n v="10"/>
    <n v="1"/>
    <n v="4"/>
    <n v="1"/>
    <n v="16"/>
    <n v="14621"/>
  </r>
  <r>
    <x v="15"/>
    <n v="7"/>
    <x v="6"/>
    <n v="25"/>
    <n v="3"/>
    <n v="11"/>
    <n v="0"/>
    <n v="39"/>
    <n v="6"/>
    <n v="0"/>
    <n v="2"/>
    <n v="0"/>
    <n v="8"/>
    <n v="15318"/>
  </r>
  <r>
    <x v="16"/>
    <n v="7"/>
    <x v="6"/>
    <n v="30"/>
    <n v="5"/>
    <n v="5"/>
    <n v="0"/>
    <n v="40"/>
    <n v="11"/>
    <n v="3"/>
    <n v="5"/>
    <n v="0"/>
    <n v="19"/>
    <n v="15493"/>
  </r>
  <r>
    <x v="17"/>
    <n v="7"/>
    <x v="6"/>
    <n v="29"/>
    <n v="2"/>
    <n v="11"/>
    <n v="0"/>
    <n v="42"/>
    <n v="7"/>
    <n v="2"/>
    <n v="1"/>
    <n v="0"/>
    <n v="10"/>
    <n v="15489"/>
  </r>
  <r>
    <x v="18"/>
    <n v="7"/>
    <x v="6"/>
    <n v="47"/>
    <n v="4"/>
    <n v="11"/>
    <n v="0"/>
    <n v="62"/>
    <n v="16"/>
    <n v="0"/>
    <n v="4"/>
    <n v="0"/>
    <n v="20"/>
    <n v="15015"/>
  </r>
  <r>
    <x v="0"/>
    <n v="8"/>
    <x v="7"/>
    <n v="59"/>
    <n v="1"/>
    <n v="27"/>
    <n v="2"/>
    <n v="89"/>
    <n v="32"/>
    <n v="0"/>
    <n v="10"/>
    <n v="1"/>
    <n v="43"/>
    <n v="24429"/>
  </r>
  <r>
    <x v="1"/>
    <n v="8"/>
    <x v="7"/>
    <n v="56"/>
    <n v="1"/>
    <n v="28"/>
    <n v="2"/>
    <n v="87"/>
    <n v="29"/>
    <n v="1"/>
    <n v="15"/>
    <n v="1"/>
    <n v="46"/>
    <n v="26676"/>
  </r>
  <r>
    <x v="2"/>
    <n v="8"/>
    <x v="7"/>
    <n v="51"/>
    <n v="0"/>
    <n v="25"/>
    <n v="0"/>
    <n v="76"/>
    <n v="28"/>
    <n v="0"/>
    <n v="8"/>
    <n v="0"/>
    <n v="36"/>
    <n v="28553"/>
  </r>
  <r>
    <x v="3"/>
    <n v="8"/>
    <x v="7"/>
    <n v="64"/>
    <n v="2"/>
    <n v="20"/>
    <n v="3"/>
    <n v="89"/>
    <n v="22"/>
    <n v="0"/>
    <n v="10"/>
    <n v="1"/>
    <n v="33"/>
    <n v="30468"/>
  </r>
  <r>
    <x v="4"/>
    <n v="8"/>
    <x v="7"/>
    <n v="87"/>
    <n v="8"/>
    <n v="11"/>
    <n v="1"/>
    <n v="107"/>
    <n v="35"/>
    <n v="3"/>
    <n v="3"/>
    <n v="0"/>
    <n v="41"/>
    <n v="30769"/>
  </r>
  <r>
    <x v="5"/>
    <n v="8"/>
    <x v="7"/>
    <n v="91"/>
    <n v="4"/>
    <n v="14"/>
    <n v="0"/>
    <n v="109"/>
    <n v="30"/>
    <n v="3"/>
    <n v="4"/>
    <n v="0"/>
    <n v="37"/>
    <n v="30036"/>
  </r>
  <r>
    <x v="6"/>
    <n v="8"/>
    <x v="7"/>
    <n v="112"/>
    <n v="7"/>
    <n v="15"/>
    <n v="5"/>
    <n v="139"/>
    <n v="43"/>
    <n v="2"/>
    <n v="1"/>
    <n v="3"/>
    <n v="49"/>
    <n v="33408"/>
  </r>
  <r>
    <x v="7"/>
    <n v="8"/>
    <x v="7"/>
    <n v="101"/>
    <n v="10"/>
    <n v="18"/>
    <n v="6"/>
    <n v="135"/>
    <n v="43"/>
    <n v="4"/>
    <n v="7"/>
    <n v="0"/>
    <n v="54"/>
    <n v="35882"/>
  </r>
  <r>
    <x v="8"/>
    <n v="8"/>
    <x v="7"/>
    <n v="116"/>
    <n v="7"/>
    <n v="15"/>
    <n v="2"/>
    <n v="140"/>
    <n v="47"/>
    <n v="2"/>
    <n v="7"/>
    <n v="1"/>
    <n v="57"/>
    <n v="36843"/>
  </r>
  <r>
    <x v="9"/>
    <n v="8"/>
    <x v="7"/>
    <n v="116"/>
    <n v="7"/>
    <n v="14"/>
    <n v="1"/>
    <n v="138"/>
    <n v="41"/>
    <n v="3"/>
    <n v="6"/>
    <n v="0"/>
    <n v="50"/>
    <n v="45671"/>
  </r>
  <r>
    <x v="10"/>
    <n v="8"/>
    <x v="7"/>
    <n v="116"/>
    <n v="9"/>
    <n v="12"/>
    <n v="3"/>
    <n v="140"/>
    <n v="51"/>
    <n v="4"/>
    <n v="6"/>
    <n v="2"/>
    <n v="63"/>
    <n v="50329"/>
  </r>
  <r>
    <x v="11"/>
    <n v="8"/>
    <x v="7"/>
    <n v="130"/>
    <n v="6"/>
    <n v="10"/>
    <n v="4"/>
    <n v="150"/>
    <n v="46"/>
    <n v="2"/>
    <n v="6"/>
    <n v="0"/>
    <n v="54"/>
    <n v="53339"/>
  </r>
  <r>
    <x v="12"/>
    <n v="8"/>
    <x v="7"/>
    <n v="136"/>
    <n v="8"/>
    <n v="13"/>
    <n v="8"/>
    <n v="165"/>
    <n v="60"/>
    <n v="3"/>
    <n v="6"/>
    <n v="4"/>
    <n v="73"/>
    <n v="57590"/>
  </r>
  <r>
    <x v="13"/>
    <n v="8"/>
    <x v="7"/>
    <n v="137"/>
    <n v="10"/>
    <n v="9"/>
    <n v="6"/>
    <n v="162"/>
    <n v="60"/>
    <n v="2"/>
    <n v="3"/>
    <n v="2"/>
    <n v="67"/>
    <n v="60373"/>
  </r>
  <r>
    <x v="14"/>
    <n v="8"/>
    <x v="7"/>
    <n v="147"/>
    <n v="19"/>
    <n v="14"/>
    <n v="3"/>
    <n v="183"/>
    <n v="51"/>
    <n v="11"/>
    <n v="8"/>
    <n v="0"/>
    <n v="70"/>
    <n v="62353"/>
  </r>
  <r>
    <x v="15"/>
    <n v="8"/>
    <x v="7"/>
    <n v="134"/>
    <n v="9"/>
    <n v="16"/>
    <n v="8"/>
    <n v="167"/>
    <n v="38"/>
    <n v="4"/>
    <n v="7"/>
    <n v="6"/>
    <n v="55"/>
    <n v="64943"/>
  </r>
  <r>
    <x v="16"/>
    <n v="8"/>
    <x v="7"/>
    <n v="148"/>
    <n v="13"/>
    <n v="14"/>
    <n v="4"/>
    <n v="179"/>
    <n v="47"/>
    <n v="3"/>
    <n v="2"/>
    <n v="1"/>
    <n v="53"/>
    <n v="65569"/>
  </r>
  <r>
    <x v="17"/>
    <n v="8"/>
    <x v="7"/>
    <n v="139"/>
    <n v="12"/>
    <n v="15"/>
    <n v="6"/>
    <n v="172"/>
    <n v="57"/>
    <n v="4"/>
    <n v="3"/>
    <n v="1"/>
    <n v="65"/>
    <n v="65614"/>
  </r>
  <r>
    <x v="18"/>
    <n v="8"/>
    <x v="7"/>
    <n v="158"/>
    <n v="5"/>
    <n v="24"/>
    <n v="1"/>
    <n v="188"/>
    <n v="51"/>
    <n v="2"/>
    <n v="8"/>
    <n v="0"/>
    <n v="61"/>
    <n v="64994"/>
  </r>
  <r>
    <x v="0"/>
    <n v="9"/>
    <x v="8"/>
    <n v="2"/>
    <n v="2"/>
    <n v="2"/>
    <n v="0"/>
    <n v="6"/>
    <n v="1"/>
    <n v="1"/>
    <n v="1"/>
    <n v="0"/>
    <n v="3"/>
    <n v="4806"/>
  </r>
  <r>
    <x v="1"/>
    <n v="9"/>
    <x v="8"/>
    <n v="4"/>
    <n v="0"/>
    <n v="2"/>
    <n v="0"/>
    <n v="6"/>
    <n v="4"/>
    <n v="0"/>
    <n v="1"/>
    <n v="0"/>
    <n v="5"/>
    <n v="4872"/>
  </r>
  <r>
    <x v="2"/>
    <n v="9"/>
    <x v="8"/>
    <n v="5"/>
    <n v="0"/>
    <n v="4"/>
    <n v="0"/>
    <n v="9"/>
    <n v="1"/>
    <n v="0"/>
    <n v="1"/>
    <n v="0"/>
    <n v="2"/>
    <n v="4939"/>
  </r>
  <r>
    <x v="3"/>
    <n v="9"/>
    <x v="8"/>
    <n v="4"/>
    <n v="0"/>
    <n v="1"/>
    <n v="0"/>
    <n v="5"/>
    <n v="1"/>
    <n v="0"/>
    <n v="0"/>
    <n v="0"/>
    <n v="1"/>
    <n v="5226"/>
  </r>
  <r>
    <x v="4"/>
    <n v="9"/>
    <x v="8"/>
    <n v="3"/>
    <n v="0"/>
    <n v="2"/>
    <n v="0"/>
    <n v="5"/>
    <n v="1"/>
    <n v="0"/>
    <n v="1"/>
    <n v="0"/>
    <n v="2"/>
    <n v="4978"/>
  </r>
  <r>
    <x v="5"/>
    <n v="9"/>
    <x v="8"/>
    <n v="7"/>
    <n v="0"/>
    <n v="0"/>
    <n v="0"/>
    <n v="7"/>
    <n v="1"/>
    <n v="0"/>
    <n v="0"/>
    <n v="0"/>
    <n v="1"/>
    <n v="4887"/>
  </r>
  <r>
    <x v="6"/>
    <n v="9"/>
    <x v="8"/>
    <n v="3"/>
    <n v="0"/>
    <n v="0"/>
    <n v="0"/>
    <n v="3"/>
    <n v="2"/>
    <n v="0"/>
    <n v="0"/>
    <n v="0"/>
    <n v="2"/>
    <n v="5308"/>
  </r>
  <r>
    <x v="7"/>
    <n v="9"/>
    <x v="8"/>
    <n v="6"/>
    <n v="0"/>
    <n v="0"/>
    <n v="0"/>
    <n v="6"/>
    <n v="2"/>
    <n v="0"/>
    <n v="0"/>
    <n v="0"/>
    <n v="2"/>
    <n v="5464"/>
  </r>
  <r>
    <x v="8"/>
    <n v="9"/>
    <x v="8"/>
    <n v="6"/>
    <n v="0"/>
    <n v="0"/>
    <n v="0"/>
    <n v="6"/>
    <n v="1"/>
    <n v="0"/>
    <n v="0"/>
    <n v="0"/>
    <n v="1"/>
    <n v="5755"/>
  </r>
  <r>
    <x v="9"/>
    <n v="9"/>
    <x v="8"/>
    <n v="3"/>
    <n v="0"/>
    <n v="0"/>
    <n v="0"/>
    <n v="3"/>
    <n v="0"/>
    <n v="0"/>
    <n v="0"/>
    <n v="0"/>
    <n v="0"/>
    <n v="7263"/>
  </r>
  <r>
    <x v="10"/>
    <n v="9"/>
    <x v="8"/>
    <n v="9"/>
    <n v="0"/>
    <n v="0"/>
    <n v="0"/>
    <n v="9"/>
    <n v="0"/>
    <n v="0"/>
    <n v="0"/>
    <n v="0"/>
    <n v="0"/>
    <n v="7975"/>
  </r>
  <r>
    <x v="11"/>
    <n v="9"/>
    <x v="8"/>
    <n v="10"/>
    <n v="1"/>
    <n v="5"/>
    <n v="1"/>
    <n v="17"/>
    <n v="3"/>
    <n v="0"/>
    <n v="1"/>
    <n v="0"/>
    <n v="4"/>
    <n v="8596"/>
  </r>
  <r>
    <x v="12"/>
    <n v="9"/>
    <x v="8"/>
    <n v="9"/>
    <n v="2"/>
    <n v="3"/>
    <n v="0"/>
    <n v="14"/>
    <n v="2"/>
    <n v="1"/>
    <n v="0"/>
    <n v="0"/>
    <n v="3"/>
    <n v="8343"/>
  </r>
  <r>
    <x v="13"/>
    <n v="9"/>
    <x v="8"/>
    <n v="11"/>
    <n v="0"/>
    <n v="0"/>
    <n v="0"/>
    <n v="11"/>
    <n v="1"/>
    <n v="0"/>
    <n v="0"/>
    <n v="0"/>
    <n v="1"/>
    <n v="9529"/>
  </r>
  <r>
    <x v="14"/>
    <n v="9"/>
    <x v="8"/>
    <n v="8"/>
    <n v="2"/>
    <n v="0"/>
    <n v="0"/>
    <n v="10"/>
    <n v="1"/>
    <n v="0"/>
    <n v="0"/>
    <n v="0"/>
    <n v="1"/>
    <n v="10344"/>
  </r>
  <r>
    <x v="15"/>
    <n v="9"/>
    <x v="8"/>
    <n v="13"/>
    <n v="0"/>
    <n v="1"/>
    <n v="0"/>
    <n v="14"/>
    <n v="5"/>
    <n v="0"/>
    <n v="0"/>
    <n v="0"/>
    <n v="5"/>
    <n v="11266"/>
  </r>
  <r>
    <x v="16"/>
    <n v="9"/>
    <x v="8"/>
    <n v="8"/>
    <n v="0"/>
    <n v="1"/>
    <n v="0"/>
    <n v="9"/>
    <n v="0"/>
    <n v="0"/>
    <n v="1"/>
    <n v="0"/>
    <n v="1"/>
    <n v="11709"/>
  </r>
  <r>
    <x v="17"/>
    <n v="9"/>
    <x v="8"/>
    <n v="9"/>
    <n v="0"/>
    <n v="2"/>
    <n v="1"/>
    <n v="12"/>
    <n v="2"/>
    <n v="0"/>
    <n v="1"/>
    <n v="0"/>
    <n v="3"/>
    <n v="11678"/>
  </r>
  <r>
    <x v="18"/>
    <n v="9"/>
    <x v="8"/>
    <n v="14"/>
    <n v="0"/>
    <n v="2"/>
    <n v="1"/>
    <n v="17"/>
    <n v="3"/>
    <n v="0"/>
    <n v="0"/>
    <n v="0"/>
    <n v="3"/>
    <n v="11249"/>
  </r>
  <r>
    <x v="0"/>
    <n v="10"/>
    <x v="9"/>
    <n v="43"/>
    <n v="1"/>
    <n v="22"/>
    <n v="0"/>
    <n v="66"/>
    <n v="20"/>
    <n v="0"/>
    <n v="11"/>
    <n v="0"/>
    <n v="31"/>
    <n v="26033"/>
  </r>
  <r>
    <x v="1"/>
    <n v="10"/>
    <x v="9"/>
    <n v="50"/>
    <n v="0"/>
    <n v="22"/>
    <n v="0"/>
    <n v="72"/>
    <n v="21"/>
    <n v="0"/>
    <n v="13"/>
    <n v="0"/>
    <n v="34"/>
    <n v="30235"/>
  </r>
  <r>
    <x v="2"/>
    <n v="10"/>
    <x v="9"/>
    <n v="60"/>
    <n v="2"/>
    <n v="37"/>
    <n v="0"/>
    <n v="99"/>
    <n v="27"/>
    <n v="0"/>
    <n v="18"/>
    <n v="0"/>
    <n v="45"/>
    <n v="32213"/>
  </r>
  <r>
    <x v="3"/>
    <n v="10"/>
    <x v="9"/>
    <n v="81"/>
    <n v="3"/>
    <n v="36"/>
    <n v="0"/>
    <n v="120"/>
    <n v="36"/>
    <n v="1"/>
    <n v="22"/>
    <n v="0"/>
    <n v="59"/>
    <n v="32463"/>
  </r>
  <r>
    <x v="4"/>
    <n v="10"/>
    <x v="9"/>
    <n v="102"/>
    <n v="1"/>
    <n v="33"/>
    <n v="1"/>
    <n v="137"/>
    <n v="43"/>
    <n v="0"/>
    <n v="16"/>
    <n v="0"/>
    <n v="59"/>
    <n v="31580"/>
  </r>
  <r>
    <x v="5"/>
    <n v="10"/>
    <x v="9"/>
    <n v="84"/>
    <n v="7"/>
    <n v="26"/>
    <n v="2"/>
    <n v="119"/>
    <n v="28"/>
    <n v="5"/>
    <n v="13"/>
    <n v="1"/>
    <n v="47"/>
    <n v="32720"/>
  </r>
  <r>
    <x v="6"/>
    <n v="10"/>
    <x v="9"/>
    <n v="105"/>
    <n v="5"/>
    <n v="28"/>
    <n v="3"/>
    <n v="141"/>
    <n v="28"/>
    <n v="1"/>
    <n v="12"/>
    <n v="1"/>
    <n v="42"/>
    <n v="38345"/>
  </r>
  <r>
    <x v="7"/>
    <n v="10"/>
    <x v="9"/>
    <n v="113"/>
    <n v="6"/>
    <n v="32"/>
    <n v="4"/>
    <n v="155"/>
    <n v="35"/>
    <n v="0"/>
    <n v="13"/>
    <n v="1"/>
    <n v="49"/>
    <n v="40278"/>
  </r>
  <r>
    <x v="8"/>
    <n v="10"/>
    <x v="9"/>
    <n v="130"/>
    <n v="10"/>
    <n v="21"/>
    <n v="1"/>
    <n v="162"/>
    <n v="37"/>
    <n v="4"/>
    <n v="8"/>
    <n v="1"/>
    <n v="50"/>
    <n v="37085"/>
  </r>
  <r>
    <x v="9"/>
    <n v="10"/>
    <x v="9"/>
    <n v="100"/>
    <n v="9"/>
    <n v="27"/>
    <n v="2"/>
    <n v="138"/>
    <n v="35"/>
    <n v="5"/>
    <n v="10"/>
    <n v="1"/>
    <n v="51"/>
    <n v="44219"/>
  </r>
  <r>
    <x v="10"/>
    <n v="10"/>
    <x v="9"/>
    <n v="106"/>
    <n v="9"/>
    <n v="23"/>
    <n v="1"/>
    <n v="139"/>
    <n v="37"/>
    <n v="2"/>
    <n v="5"/>
    <n v="0"/>
    <n v="44"/>
    <n v="45551"/>
  </r>
  <r>
    <x v="11"/>
    <n v="10"/>
    <x v="9"/>
    <n v="131"/>
    <n v="4"/>
    <n v="26"/>
    <n v="2"/>
    <n v="163"/>
    <n v="43"/>
    <n v="1"/>
    <n v="16"/>
    <n v="0"/>
    <n v="60"/>
    <n v="52001"/>
  </r>
  <r>
    <x v="12"/>
    <n v="10"/>
    <x v="9"/>
    <n v="144"/>
    <n v="9"/>
    <n v="23"/>
    <n v="3"/>
    <n v="179"/>
    <n v="37"/>
    <n v="3"/>
    <n v="14"/>
    <n v="0"/>
    <n v="54"/>
    <n v="54555"/>
  </r>
  <r>
    <x v="13"/>
    <n v="10"/>
    <x v="9"/>
    <n v="159"/>
    <n v="7"/>
    <n v="20"/>
    <n v="3"/>
    <n v="189"/>
    <n v="57"/>
    <n v="2"/>
    <n v="9"/>
    <n v="1"/>
    <n v="69"/>
    <n v="59761"/>
  </r>
  <r>
    <x v="14"/>
    <n v="10"/>
    <x v="9"/>
    <n v="170"/>
    <n v="12"/>
    <n v="22"/>
    <n v="2"/>
    <n v="206"/>
    <n v="41"/>
    <n v="4"/>
    <n v="7"/>
    <n v="0"/>
    <n v="52"/>
    <n v="62969"/>
  </r>
  <r>
    <x v="15"/>
    <n v="10"/>
    <x v="9"/>
    <n v="169"/>
    <n v="10"/>
    <n v="23"/>
    <n v="5"/>
    <n v="207"/>
    <n v="39"/>
    <n v="3"/>
    <n v="7"/>
    <n v="2"/>
    <n v="51"/>
    <n v="69523"/>
  </r>
  <r>
    <x v="16"/>
    <n v="10"/>
    <x v="9"/>
    <n v="183"/>
    <n v="10"/>
    <n v="18"/>
    <n v="1"/>
    <n v="212"/>
    <n v="50"/>
    <n v="6"/>
    <n v="8"/>
    <n v="0"/>
    <n v="64"/>
    <n v="73860"/>
  </r>
  <r>
    <x v="17"/>
    <n v="10"/>
    <x v="9"/>
    <n v="184"/>
    <n v="9"/>
    <n v="17"/>
    <n v="2"/>
    <n v="212"/>
    <n v="50"/>
    <n v="4"/>
    <n v="4"/>
    <n v="0"/>
    <n v="58"/>
    <n v="76209"/>
  </r>
  <r>
    <x v="18"/>
    <n v="10"/>
    <x v="9"/>
    <n v="217"/>
    <n v="15"/>
    <n v="25"/>
    <n v="4"/>
    <n v="261"/>
    <n v="62"/>
    <n v="0"/>
    <n v="8"/>
    <n v="1"/>
    <n v="71"/>
    <n v="76668"/>
  </r>
  <r>
    <x v="19"/>
    <m/>
    <x v="10"/>
    <m/>
    <m/>
    <m/>
    <m/>
    <m/>
    <m/>
    <m/>
    <m/>
    <m/>
    <m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90">
  <r>
    <x v="0"/>
    <n v="1"/>
    <x v="0"/>
    <m/>
    <m/>
    <m/>
    <m/>
    <m/>
    <m/>
    <m/>
    <m/>
    <m/>
    <n v="32"/>
    <n v="35412"/>
  </r>
  <r>
    <x v="1"/>
    <n v="1"/>
    <x v="0"/>
    <m/>
    <m/>
    <m/>
    <m/>
    <m/>
    <m/>
    <m/>
    <m/>
    <m/>
    <n v="33"/>
    <n v="35581"/>
  </r>
  <r>
    <x v="2"/>
    <n v="1"/>
    <x v="0"/>
    <m/>
    <m/>
    <m/>
    <m/>
    <m/>
    <m/>
    <m/>
    <m/>
    <m/>
    <n v="39"/>
    <n v="35923"/>
  </r>
  <r>
    <x v="3"/>
    <n v="1"/>
    <x v="0"/>
    <m/>
    <m/>
    <m/>
    <m/>
    <m/>
    <m/>
    <m/>
    <m/>
    <m/>
    <n v="40"/>
    <n v="35783"/>
  </r>
  <r>
    <x v="4"/>
    <n v="1"/>
    <x v="0"/>
    <m/>
    <m/>
    <m/>
    <m/>
    <m/>
    <m/>
    <m/>
    <m/>
    <m/>
    <n v="43"/>
    <n v="35429"/>
  </r>
  <r>
    <x v="5"/>
    <n v="1"/>
    <x v="0"/>
    <m/>
    <m/>
    <m/>
    <m/>
    <m/>
    <m/>
    <m/>
    <m/>
    <m/>
    <n v="44"/>
    <n v="34624"/>
  </r>
  <r>
    <x v="6"/>
    <n v="1"/>
    <x v="0"/>
    <m/>
    <m/>
    <m/>
    <m/>
    <m/>
    <m/>
    <m/>
    <m/>
    <m/>
    <n v="39"/>
    <n v="33876"/>
  </r>
  <r>
    <x v="7"/>
    <n v="1"/>
    <x v="0"/>
    <m/>
    <m/>
    <m/>
    <m/>
    <m/>
    <m/>
    <m/>
    <m/>
    <m/>
    <n v="34"/>
    <n v="33090"/>
  </r>
  <r>
    <x v="8"/>
    <n v="1"/>
    <x v="0"/>
    <m/>
    <m/>
    <m/>
    <m/>
    <m/>
    <m/>
    <m/>
    <m/>
    <m/>
    <n v="32"/>
    <n v="33036"/>
  </r>
  <r>
    <x v="9"/>
    <n v="1"/>
    <x v="0"/>
    <m/>
    <m/>
    <m/>
    <m/>
    <m/>
    <m/>
    <m/>
    <m/>
    <m/>
    <n v="38"/>
    <n v="33133"/>
  </r>
  <r>
    <x v="10"/>
    <n v="1"/>
    <x v="0"/>
    <m/>
    <m/>
    <m/>
    <m/>
    <m/>
    <m/>
    <m/>
    <m/>
    <m/>
    <n v="39"/>
    <n v="33271"/>
  </r>
  <r>
    <x v="11"/>
    <n v="1"/>
    <x v="0"/>
    <m/>
    <m/>
    <m/>
    <m/>
    <m/>
    <m/>
    <m/>
    <m/>
    <m/>
    <n v="42"/>
    <n v="33040"/>
  </r>
  <r>
    <x v="12"/>
    <n v="1"/>
    <x v="0"/>
    <m/>
    <m/>
    <m/>
    <m/>
    <m/>
    <m/>
    <m/>
    <m/>
    <m/>
    <n v="39"/>
    <n v="32726"/>
  </r>
  <r>
    <x v="13"/>
    <n v="1"/>
    <x v="0"/>
    <m/>
    <m/>
    <m/>
    <m/>
    <m/>
    <m/>
    <m/>
    <m/>
    <m/>
    <n v="40"/>
    <n v="32311"/>
  </r>
  <r>
    <x v="14"/>
    <n v="1"/>
    <x v="0"/>
    <m/>
    <m/>
    <m/>
    <m/>
    <m/>
    <m/>
    <m/>
    <m/>
    <m/>
    <n v="34"/>
    <n v="31827"/>
  </r>
  <r>
    <x v="15"/>
    <n v="1"/>
    <x v="0"/>
    <m/>
    <m/>
    <m/>
    <m/>
    <m/>
    <m/>
    <m/>
    <m/>
    <m/>
    <n v="34"/>
    <n v="31421"/>
  </r>
  <r>
    <x v="16"/>
    <n v="1"/>
    <x v="0"/>
    <m/>
    <m/>
    <m/>
    <m/>
    <m/>
    <m/>
    <m/>
    <m/>
    <m/>
    <n v="34"/>
    <n v="30836"/>
  </r>
  <r>
    <x v="17"/>
    <n v="1"/>
    <x v="0"/>
    <m/>
    <m/>
    <m/>
    <m/>
    <m/>
    <m/>
    <m/>
    <m/>
    <m/>
    <n v="34"/>
    <n v="30108"/>
  </r>
  <r>
    <x v="18"/>
    <n v="1"/>
    <x v="0"/>
    <m/>
    <m/>
    <m/>
    <m/>
    <m/>
    <m/>
    <m/>
    <m/>
    <m/>
    <n v="34"/>
    <n v="29607"/>
  </r>
  <r>
    <x v="0"/>
    <n v="2"/>
    <x v="1"/>
    <m/>
    <m/>
    <m/>
    <m/>
    <m/>
    <m/>
    <m/>
    <m/>
    <m/>
    <n v="18"/>
    <n v="28318"/>
  </r>
  <r>
    <x v="1"/>
    <n v="2"/>
    <x v="1"/>
    <m/>
    <m/>
    <m/>
    <m/>
    <m/>
    <m/>
    <m/>
    <m/>
    <m/>
    <n v="23"/>
    <n v="28496"/>
  </r>
  <r>
    <x v="2"/>
    <n v="2"/>
    <x v="1"/>
    <m/>
    <m/>
    <m/>
    <m/>
    <m/>
    <m/>
    <m/>
    <m/>
    <m/>
    <n v="23"/>
    <n v="28716"/>
  </r>
  <r>
    <x v="3"/>
    <n v="2"/>
    <x v="1"/>
    <m/>
    <m/>
    <m/>
    <m/>
    <m/>
    <m/>
    <m/>
    <m/>
    <m/>
    <n v="25"/>
    <n v="28673"/>
  </r>
  <r>
    <x v="4"/>
    <n v="2"/>
    <x v="1"/>
    <m/>
    <m/>
    <m/>
    <m/>
    <m/>
    <m/>
    <m/>
    <m/>
    <m/>
    <n v="21"/>
    <n v="28461"/>
  </r>
  <r>
    <x v="5"/>
    <n v="2"/>
    <x v="1"/>
    <m/>
    <m/>
    <m/>
    <m/>
    <m/>
    <m/>
    <m/>
    <m/>
    <m/>
    <n v="23"/>
    <n v="28197"/>
  </r>
  <r>
    <x v="6"/>
    <n v="2"/>
    <x v="1"/>
    <m/>
    <m/>
    <m/>
    <m/>
    <m/>
    <m/>
    <m/>
    <m/>
    <m/>
    <n v="23"/>
    <n v="28035"/>
  </r>
  <r>
    <x v="7"/>
    <n v="2"/>
    <x v="1"/>
    <m/>
    <m/>
    <m/>
    <m/>
    <m/>
    <m/>
    <m/>
    <m/>
    <m/>
    <n v="23"/>
    <n v="27831"/>
  </r>
  <r>
    <x v="8"/>
    <n v="2"/>
    <x v="1"/>
    <m/>
    <m/>
    <m/>
    <m/>
    <m/>
    <m/>
    <m/>
    <m/>
    <m/>
    <n v="21"/>
    <n v="28016"/>
  </r>
  <r>
    <x v="9"/>
    <n v="2"/>
    <x v="1"/>
    <m/>
    <m/>
    <m/>
    <m/>
    <m/>
    <m/>
    <m/>
    <m/>
    <m/>
    <n v="19"/>
    <n v="28155"/>
  </r>
  <r>
    <x v="10"/>
    <n v="2"/>
    <x v="1"/>
    <m/>
    <m/>
    <m/>
    <m/>
    <m/>
    <m/>
    <m/>
    <m/>
    <m/>
    <n v="21"/>
    <n v="28405"/>
  </r>
  <r>
    <x v="11"/>
    <n v="2"/>
    <x v="1"/>
    <m/>
    <m/>
    <m/>
    <m/>
    <m/>
    <m/>
    <m/>
    <m/>
    <m/>
    <n v="23"/>
    <n v="28525"/>
  </r>
  <r>
    <x v="12"/>
    <n v="2"/>
    <x v="1"/>
    <m/>
    <m/>
    <m/>
    <m/>
    <m/>
    <m/>
    <m/>
    <m/>
    <m/>
    <n v="25"/>
    <n v="28672"/>
  </r>
  <r>
    <x v="13"/>
    <n v="2"/>
    <x v="1"/>
    <m/>
    <m/>
    <m/>
    <m/>
    <m/>
    <m/>
    <m/>
    <m/>
    <m/>
    <n v="22"/>
    <n v="28588"/>
  </r>
  <r>
    <x v="14"/>
    <n v="2"/>
    <x v="1"/>
    <m/>
    <m/>
    <m/>
    <m/>
    <m/>
    <m/>
    <m/>
    <m/>
    <m/>
    <n v="25"/>
    <n v="28253"/>
  </r>
  <r>
    <x v="15"/>
    <n v="2"/>
    <x v="1"/>
    <m/>
    <m/>
    <m/>
    <m/>
    <m/>
    <m/>
    <m/>
    <m/>
    <m/>
    <n v="25"/>
    <n v="27723"/>
  </r>
  <r>
    <x v="16"/>
    <n v="2"/>
    <x v="1"/>
    <m/>
    <m/>
    <m/>
    <m/>
    <m/>
    <m/>
    <m/>
    <m/>
    <m/>
    <n v="25"/>
    <n v="27215"/>
  </r>
  <r>
    <x v="17"/>
    <n v="2"/>
    <x v="1"/>
    <m/>
    <m/>
    <m/>
    <m/>
    <m/>
    <m/>
    <m/>
    <m/>
    <m/>
    <n v="21"/>
    <n v="26477"/>
  </r>
  <r>
    <x v="18"/>
    <n v="2"/>
    <x v="1"/>
    <m/>
    <m/>
    <m/>
    <m/>
    <m/>
    <m/>
    <m/>
    <m/>
    <m/>
    <n v="20"/>
    <n v="26159"/>
  </r>
  <r>
    <x v="0"/>
    <n v="3"/>
    <x v="2"/>
    <m/>
    <m/>
    <m/>
    <m/>
    <m/>
    <m/>
    <m/>
    <m/>
    <m/>
    <n v="15"/>
    <n v="23823"/>
  </r>
  <r>
    <x v="1"/>
    <n v="3"/>
    <x v="2"/>
    <m/>
    <m/>
    <m/>
    <m/>
    <m/>
    <m/>
    <m/>
    <m/>
    <m/>
    <n v="16"/>
    <n v="24019"/>
  </r>
  <r>
    <x v="2"/>
    <n v="3"/>
    <x v="2"/>
    <m/>
    <m/>
    <m/>
    <m/>
    <m/>
    <m/>
    <m/>
    <m/>
    <m/>
    <n v="17"/>
    <n v="24330"/>
  </r>
  <r>
    <x v="3"/>
    <n v="3"/>
    <x v="2"/>
    <m/>
    <m/>
    <m/>
    <m/>
    <m/>
    <m/>
    <m/>
    <m/>
    <m/>
    <n v="15"/>
    <n v="24373"/>
  </r>
  <r>
    <x v="4"/>
    <n v="3"/>
    <x v="2"/>
    <m/>
    <m/>
    <m/>
    <m/>
    <m/>
    <m/>
    <m/>
    <m/>
    <m/>
    <n v="14"/>
    <n v="24313"/>
  </r>
  <r>
    <x v="5"/>
    <n v="3"/>
    <x v="2"/>
    <m/>
    <m/>
    <m/>
    <m/>
    <m/>
    <m/>
    <m/>
    <m/>
    <m/>
    <n v="18"/>
    <n v="24210"/>
  </r>
  <r>
    <x v="6"/>
    <n v="3"/>
    <x v="2"/>
    <m/>
    <m/>
    <m/>
    <m/>
    <m/>
    <m/>
    <m/>
    <m/>
    <m/>
    <n v="20"/>
    <n v="24147"/>
  </r>
  <r>
    <x v="7"/>
    <n v="3"/>
    <x v="2"/>
    <m/>
    <m/>
    <m/>
    <m/>
    <m/>
    <m/>
    <m/>
    <m/>
    <m/>
    <n v="20"/>
    <n v="24071"/>
  </r>
  <r>
    <x v="8"/>
    <n v="3"/>
    <x v="2"/>
    <m/>
    <m/>
    <m/>
    <m/>
    <m/>
    <m/>
    <m/>
    <m/>
    <m/>
    <n v="20"/>
    <n v="24547"/>
  </r>
  <r>
    <x v="9"/>
    <n v="3"/>
    <x v="2"/>
    <m/>
    <m/>
    <m/>
    <m/>
    <m/>
    <m/>
    <m/>
    <m/>
    <m/>
    <n v="20"/>
    <n v="25229"/>
  </r>
  <r>
    <x v="10"/>
    <n v="3"/>
    <x v="2"/>
    <m/>
    <m/>
    <m/>
    <m/>
    <m/>
    <m/>
    <m/>
    <m/>
    <m/>
    <n v="21"/>
    <n v="25974"/>
  </r>
  <r>
    <x v="11"/>
    <n v="3"/>
    <x v="2"/>
    <m/>
    <m/>
    <m/>
    <m/>
    <m/>
    <m/>
    <m/>
    <m/>
    <m/>
    <n v="20"/>
    <n v="26388"/>
  </r>
  <r>
    <x v="12"/>
    <n v="3"/>
    <x v="2"/>
    <m/>
    <m/>
    <m/>
    <m/>
    <m/>
    <m/>
    <m/>
    <m/>
    <m/>
    <n v="24"/>
    <n v="26623"/>
  </r>
  <r>
    <x v="13"/>
    <n v="3"/>
    <x v="2"/>
    <m/>
    <m/>
    <m/>
    <m/>
    <m/>
    <m/>
    <m/>
    <m/>
    <m/>
    <n v="25"/>
    <n v="26653"/>
  </r>
  <r>
    <x v="14"/>
    <n v="3"/>
    <x v="2"/>
    <m/>
    <m/>
    <m/>
    <m/>
    <m/>
    <m/>
    <m/>
    <m/>
    <m/>
    <n v="24"/>
    <n v="26519"/>
  </r>
  <r>
    <x v="15"/>
    <n v="3"/>
    <x v="2"/>
    <m/>
    <m/>
    <m/>
    <m/>
    <m/>
    <m/>
    <m/>
    <m/>
    <m/>
    <n v="21"/>
    <n v="26357"/>
  </r>
  <r>
    <x v="16"/>
    <n v="3"/>
    <x v="2"/>
    <m/>
    <m/>
    <m/>
    <m/>
    <m/>
    <m/>
    <m/>
    <m/>
    <m/>
    <n v="20"/>
    <n v="26239"/>
  </r>
  <r>
    <x v="17"/>
    <n v="3"/>
    <x v="2"/>
    <m/>
    <m/>
    <m/>
    <m/>
    <m/>
    <m/>
    <m/>
    <m/>
    <m/>
    <n v="20"/>
    <n v="25919"/>
  </r>
  <r>
    <x v="18"/>
    <n v="3"/>
    <x v="2"/>
    <m/>
    <m/>
    <m/>
    <m/>
    <m/>
    <m/>
    <m/>
    <m/>
    <m/>
    <n v="21"/>
    <n v="25759"/>
  </r>
  <r>
    <x v="0"/>
    <n v="4"/>
    <x v="3"/>
    <m/>
    <m/>
    <m/>
    <m/>
    <m/>
    <m/>
    <m/>
    <m/>
    <m/>
    <n v="21"/>
    <n v="19398"/>
  </r>
  <r>
    <x v="1"/>
    <n v="4"/>
    <x v="3"/>
    <m/>
    <m/>
    <m/>
    <m/>
    <m/>
    <m/>
    <m/>
    <m/>
    <m/>
    <n v="19"/>
    <n v="19503"/>
  </r>
  <r>
    <x v="2"/>
    <n v="4"/>
    <x v="3"/>
    <m/>
    <m/>
    <m/>
    <m/>
    <m/>
    <m/>
    <m/>
    <m/>
    <m/>
    <n v="17"/>
    <n v="19636"/>
  </r>
  <r>
    <x v="3"/>
    <n v="4"/>
    <x v="3"/>
    <m/>
    <m/>
    <m/>
    <m/>
    <m/>
    <m/>
    <m/>
    <m/>
    <m/>
    <n v="17"/>
    <n v="19505"/>
  </r>
  <r>
    <x v="4"/>
    <n v="4"/>
    <x v="3"/>
    <m/>
    <m/>
    <m/>
    <m/>
    <m/>
    <m/>
    <m/>
    <m/>
    <m/>
    <n v="19"/>
    <n v="19288"/>
  </r>
  <r>
    <x v="5"/>
    <n v="4"/>
    <x v="3"/>
    <m/>
    <m/>
    <m/>
    <m/>
    <m/>
    <m/>
    <m/>
    <m/>
    <m/>
    <n v="18"/>
    <n v="19106"/>
  </r>
  <r>
    <x v="6"/>
    <n v="4"/>
    <x v="3"/>
    <m/>
    <m/>
    <m/>
    <m/>
    <m/>
    <m/>
    <m/>
    <m/>
    <m/>
    <n v="20"/>
    <n v="19066"/>
  </r>
  <r>
    <x v="7"/>
    <n v="4"/>
    <x v="3"/>
    <m/>
    <m/>
    <m/>
    <m/>
    <m/>
    <m/>
    <m/>
    <m/>
    <m/>
    <n v="19"/>
    <n v="18948"/>
  </r>
  <r>
    <x v="8"/>
    <n v="4"/>
    <x v="3"/>
    <m/>
    <m/>
    <m/>
    <m/>
    <m/>
    <m/>
    <m/>
    <m/>
    <m/>
    <n v="20"/>
    <n v="19278"/>
  </r>
  <r>
    <x v="9"/>
    <n v="4"/>
    <x v="3"/>
    <m/>
    <m/>
    <m/>
    <m/>
    <m/>
    <m/>
    <m/>
    <m/>
    <m/>
    <n v="21"/>
    <n v="19641"/>
  </r>
  <r>
    <x v="10"/>
    <n v="4"/>
    <x v="3"/>
    <m/>
    <m/>
    <m/>
    <m/>
    <m/>
    <m/>
    <m/>
    <m/>
    <m/>
    <n v="23"/>
    <n v="20057"/>
  </r>
  <r>
    <x v="11"/>
    <n v="4"/>
    <x v="3"/>
    <m/>
    <m/>
    <m/>
    <m/>
    <m/>
    <m/>
    <m/>
    <m/>
    <m/>
    <n v="22"/>
    <n v="20117"/>
  </r>
  <r>
    <x v="12"/>
    <n v="4"/>
    <x v="3"/>
    <m/>
    <m/>
    <m/>
    <m/>
    <m/>
    <m/>
    <m/>
    <m/>
    <m/>
    <n v="21"/>
    <n v="20169"/>
  </r>
  <r>
    <x v="13"/>
    <n v="4"/>
    <x v="3"/>
    <m/>
    <m/>
    <m/>
    <m/>
    <m/>
    <m/>
    <m/>
    <m/>
    <m/>
    <n v="19"/>
    <n v="20152"/>
  </r>
  <r>
    <x v="14"/>
    <n v="4"/>
    <x v="3"/>
    <m/>
    <m/>
    <m/>
    <m/>
    <m/>
    <m/>
    <m/>
    <m/>
    <m/>
    <n v="19"/>
    <n v="20062"/>
  </r>
  <r>
    <x v="15"/>
    <n v="4"/>
    <x v="3"/>
    <m/>
    <m/>
    <m/>
    <m/>
    <m/>
    <m/>
    <m/>
    <m/>
    <m/>
    <n v="16"/>
    <n v="19930"/>
  </r>
  <r>
    <x v="16"/>
    <n v="4"/>
    <x v="3"/>
    <m/>
    <m/>
    <m/>
    <m/>
    <m/>
    <m/>
    <m/>
    <m/>
    <m/>
    <n v="18"/>
    <n v="19878"/>
  </r>
  <r>
    <x v="17"/>
    <n v="4"/>
    <x v="3"/>
    <m/>
    <m/>
    <m/>
    <m/>
    <m/>
    <m/>
    <m/>
    <m/>
    <m/>
    <n v="18"/>
    <n v="19530"/>
  </r>
  <r>
    <x v="18"/>
    <n v="4"/>
    <x v="3"/>
    <m/>
    <m/>
    <m/>
    <m/>
    <m/>
    <m/>
    <m/>
    <m/>
    <m/>
    <n v="20"/>
    <n v="19384"/>
  </r>
  <r>
    <x v="0"/>
    <n v="5"/>
    <x v="4"/>
    <m/>
    <m/>
    <m/>
    <m/>
    <m/>
    <m/>
    <m/>
    <m/>
    <m/>
    <n v="18"/>
    <n v="23703"/>
  </r>
  <r>
    <x v="1"/>
    <n v="5"/>
    <x v="4"/>
    <m/>
    <m/>
    <m/>
    <m/>
    <m/>
    <m/>
    <m/>
    <m/>
    <m/>
    <n v="17"/>
    <n v="23893"/>
  </r>
  <r>
    <x v="2"/>
    <n v="5"/>
    <x v="4"/>
    <m/>
    <m/>
    <m/>
    <m/>
    <m/>
    <m/>
    <m/>
    <m/>
    <m/>
    <n v="16"/>
    <n v="24356"/>
  </r>
  <r>
    <x v="3"/>
    <n v="5"/>
    <x v="4"/>
    <m/>
    <m/>
    <m/>
    <m/>
    <m/>
    <m/>
    <m/>
    <m/>
    <m/>
    <n v="14"/>
    <n v="24388"/>
  </r>
  <r>
    <x v="4"/>
    <n v="5"/>
    <x v="4"/>
    <m/>
    <m/>
    <m/>
    <m/>
    <m/>
    <m/>
    <m/>
    <m/>
    <m/>
    <n v="13"/>
    <n v="24335"/>
  </r>
  <r>
    <x v="5"/>
    <n v="5"/>
    <x v="4"/>
    <m/>
    <m/>
    <m/>
    <m/>
    <m/>
    <m/>
    <m/>
    <m/>
    <m/>
    <n v="13"/>
    <n v="24142"/>
  </r>
  <r>
    <x v="6"/>
    <n v="5"/>
    <x v="4"/>
    <m/>
    <m/>
    <m/>
    <m/>
    <m/>
    <m/>
    <m/>
    <m/>
    <m/>
    <n v="17"/>
    <n v="24055"/>
  </r>
  <r>
    <x v="7"/>
    <n v="5"/>
    <x v="4"/>
    <m/>
    <m/>
    <m/>
    <m/>
    <m/>
    <m/>
    <m/>
    <m/>
    <m/>
    <n v="17"/>
    <n v="23896"/>
  </r>
  <r>
    <x v="8"/>
    <n v="5"/>
    <x v="4"/>
    <m/>
    <m/>
    <m/>
    <m/>
    <m/>
    <m/>
    <m/>
    <m/>
    <m/>
    <n v="16"/>
    <n v="24170"/>
  </r>
  <r>
    <x v="9"/>
    <n v="5"/>
    <x v="4"/>
    <m/>
    <m/>
    <m/>
    <m/>
    <m/>
    <m/>
    <m/>
    <m/>
    <m/>
    <n v="15"/>
    <n v="24546"/>
  </r>
  <r>
    <x v="10"/>
    <n v="5"/>
    <x v="4"/>
    <m/>
    <m/>
    <m/>
    <m/>
    <m/>
    <m/>
    <m/>
    <m/>
    <m/>
    <n v="21"/>
    <n v="25076"/>
  </r>
  <r>
    <x v="11"/>
    <n v="5"/>
    <x v="4"/>
    <m/>
    <m/>
    <m/>
    <m/>
    <m/>
    <m/>
    <m/>
    <m/>
    <m/>
    <n v="22"/>
    <n v="25312"/>
  </r>
  <r>
    <x v="12"/>
    <n v="5"/>
    <x v="4"/>
    <m/>
    <m/>
    <m/>
    <m/>
    <m/>
    <m/>
    <m/>
    <m/>
    <m/>
    <n v="21"/>
    <n v="25566"/>
  </r>
  <r>
    <x v="13"/>
    <n v="5"/>
    <x v="4"/>
    <m/>
    <m/>
    <m/>
    <m/>
    <m/>
    <m/>
    <m/>
    <m/>
    <m/>
    <n v="16"/>
    <n v="25640"/>
  </r>
  <r>
    <x v="14"/>
    <n v="5"/>
    <x v="4"/>
    <m/>
    <m/>
    <m/>
    <m/>
    <m/>
    <m/>
    <m/>
    <m/>
    <m/>
    <n v="17"/>
    <n v="25536"/>
  </r>
  <r>
    <x v="15"/>
    <n v="5"/>
    <x v="4"/>
    <m/>
    <m/>
    <m/>
    <m/>
    <m/>
    <m/>
    <m/>
    <m/>
    <m/>
    <n v="18"/>
    <n v="25382"/>
  </r>
  <r>
    <x v="16"/>
    <n v="5"/>
    <x v="4"/>
    <m/>
    <m/>
    <m/>
    <m/>
    <m/>
    <m/>
    <m/>
    <m/>
    <m/>
    <n v="22"/>
    <n v="25228"/>
  </r>
  <r>
    <x v="17"/>
    <n v="5"/>
    <x v="4"/>
    <m/>
    <m/>
    <m/>
    <m/>
    <m/>
    <m/>
    <m/>
    <m/>
    <m/>
    <n v="19"/>
    <n v="25008"/>
  </r>
  <r>
    <x v="18"/>
    <n v="5"/>
    <x v="4"/>
    <m/>
    <m/>
    <m/>
    <m/>
    <m/>
    <m/>
    <m/>
    <m/>
    <m/>
    <n v="19"/>
    <n v="24881"/>
  </r>
  <r>
    <x v="0"/>
    <n v="6"/>
    <x v="5"/>
    <m/>
    <m/>
    <m/>
    <m/>
    <m/>
    <m/>
    <m/>
    <m/>
    <m/>
    <n v="51"/>
    <n v="48875"/>
  </r>
  <r>
    <x v="1"/>
    <n v="6"/>
    <x v="5"/>
    <m/>
    <m/>
    <m/>
    <m/>
    <m/>
    <m/>
    <m/>
    <m/>
    <m/>
    <n v="48"/>
    <n v="49505"/>
  </r>
  <r>
    <x v="2"/>
    <n v="6"/>
    <x v="5"/>
    <m/>
    <m/>
    <m/>
    <m/>
    <m/>
    <m/>
    <m/>
    <m/>
    <m/>
    <n v="45"/>
    <n v="51093"/>
  </r>
  <r>
    <x v="3"/>
    <n v="6"/>
    <x v="5"/>
    <m/>
    <m/>
    <m/>
    <m/>
    <m/>
    <m/>
    <m/>
    <m/>
    <m/>
    <n v="43"/>
    <n v="51850"/>
  </r>
  <r>
    <x v="4"/>
    <n v="6"/>
    <x v="5"/>
    <m/>
    <m/>
    <m/>
    <m/>
    <m/>
    <m/>
    <m/>
    <m/>
    <m/>
    <n v="45"/>
    <n v="52171"/>
  </r>
  <r>
    <x v="5"/>
    <n v="6"/>
    <x v="5"/>
    <m/>
    <m/>
    <m/>
    <m/>
    <m/>
    <m/>
    <m/>
    <m/>
    <m/>
    <n v="44"/>
    <n v="51499"/>
  </r>
  <r>
    <x v="6"/>
    <n v="6"/>
    <x v="5"/>
    <m/>
    <m/>
    <m/>
    <m/>
    <m/>
    <m/>
    <m/>
    <m/>
    <m/>
    <n v="42"/>
    <n v="51042"/>
  </r>
  <r>
    <x v="7"/>
    <n v="6"/>
    <x v="5"/>
    <m/>
    <m/>
    <m/>
    <m/>
    <m/>
    <m/>
    <m/>
    <m/>
    <m/>
    <n v="41"/>
    <n v="50633"/>
  </r>
  <r>
    <x v="8"/>
    <n v="6"/>
    <x v="5"/>
    <m/>
    <m/>
    <m/>
    <m/>
    <m/>
    <m/>
    <m/>
    <m/>
    <m/>
    <n v="51"/>
    <n v="51267"/>
  </r>
  <r>
    <x v="9"/>
    <n v="6"/>
    <x v="5"/>
    <m/>
    <m/>
    <m/>
    <m/>
    <m/>
    <m/>
    <m/>
    <m/>
    <m/>
    <n v="55"/>
    <n v="51877"/>
  </r>
  <r>
    <x v="10"/>
    <n v="6"/>
    <x v="5"/>
    <m/>
    <m/>
    <m/>
    <m/>
    <m/>
    <m/>
    <m/>
    <m/>
    <m/>
    <n v="56"/>
    <n v="52400"/>
  </r>
  <r>
    <x v="11"/>
    <n v="6"/>
    <x v="5"/>
    <m/>
    <m/>
    <m/>
    <m/>
    <m/>
    <m/>
    <m/>
    <m/>
    <m/>
    <n v="53"/>
    <n v="52063"/>
  </r>
  <r>
    <x v="12"/>
    <n v="6"/>
    <x v="5"/>
    <m/>
    <m/>
    <m/>
    <m/>
    <m/>
    <m/>
    <m/>
    <m/>
    <m/>
    <n v="52"/>
    <n v="51712"/>
  </r>
  <r>
    <x v="13"/>
    <n v="6"/>
    <x v="5"/>
    <m/>
    <m/>
    <m/>
    <m/>
    <m/>
    <m/>
    <m/>
    <m/>
    <m/>
    <n v="52"/>
    <n v="51177"/>
  </r>
  <r>
    <x v="14"/>
    <n v="6"/>
    <x v="5"/>
    <m/>
    <m/>
    <m/>
    <m/>
    <m/>
    <m/>
    <m/>
    <m/>
    <m/>
    <n v="52"/>
    <n v="50797"/>
  </r>
  <r>
    <x v="15"/>
    <n v="6"/>
    <x v="5"/>
    <m/>
    <m/>
    <m/>
    <m/>
    <m/>
    <m/>
    <m/>
    <m/>
    <m/>
    <n v="51"/>
    <n v="50488"/>
  </r>
  <r>
    <x v="16"/>
    <n v="6"/>
    <x v="5"/>
    <m/>
    <m/>
    <m/>
    <m/>
    <m/>
    <m/>
    <m/>
    <m/>
    <m/>
    <n v="47"/>
    <n v="50090"/>
  </r>
  <r>
    <x v="17"/>
    <n v="6"/>
    <x v="5"/>
    <m/>
    <m/>
    <m/>
    <m/>
    <m/>
    <m/>
    <m/>
    <m/>
    <m/>
    <n v="43"/>
    <n v="49582"/>
  </r>
  <r>
    <x v="18"/>
    <n v="6"/>
    <x v="5"/>
    <m/>
    <m/>
    <m/>
    <m/>
    <m/>
    <m/>
    <m/>
    <m/>
    <m/>
    <n v="41"/>
    <n v="49212"/>
  </r>
  <r>
    <x v="0"/>
    <n v="7"/>
    <x v="6"/>
    <m/>
    <m/>
    <m/>
    <m/>
    <m/>
    <m/>
    <m/>
    <m/>
    <m/>
    <n v="9"/>
    <n v="9795"/>
  </r>
  <r>
    <x v="1"/>
    <n v="7"/>
    <x v="6"/>
    <m/>
    <m/>
    <m/>
    <m/>
    <m/>
    <m/>
    <m/>
    <m/>
    <m/>
    <n v="10"/>
    <n v="9818"/>
  </r>
  <r>
    <x v="2"/>
    <n v="7"/>
    <x v="6"/>
    <m/>
    <m/>
    <m/>
    <m/>
    <m/>
    <m/>
    <m/>
    <m/>
    <m/>
    <n v="11"/>
    <n v="10025"/>
  </r>
  <r>
    <x v="3"/>
    <n v="7"/>
    <x v="6"/>
    <m/>
    <m/>
    <m/>
    <m/>
    <m/>
    <m/>
    <m/>
    <m/>
    <m/>
    <n v="12"/>
    <n v="10135"/>
  </r>
  <r>
    <x v="4"/>
    <n v="7"/>
    <x v="6"/>
    <m/>
    <m/>
    <m/>
    <m/>
    <m/>
    <m/>
    <m/>
    <m/>
    <m/>
    <n v="11"/>
    <n v="10219"/>
  </r>
  <r>
    <x v="5"/>
    <n v="7"/>
    <x v="6"/>
    <m/>
    <m/>
    <m/>
    <m/>
    <m/>
    <m/>
    <m/>
    <m/>
    <m/>
    <n v="10"/>
    <n v="10277"/>
  </r>
  <r>
    <x v="6"/>
    <n v="7"/>
    <x v="6"/>
    <m/>
    <m/>
    <m/>
    <m/>
    <m/>
    <m/>
    <m/>
    <m/>
    <m/>
    <n v="11"/>
    <n v="10466"/>
  </r>
  <r>
    <x v="7"/>
    <n v="7"/>
    <x v="6"/>
    <m/>
    <m/>
    <m/>
    <m/>
    <m/>
    <m/>
    <m/>
    <m/>
    <m/>
    <n v="13"/>
    <n v="10749"/>
  </r>
  <r>
    <x v="8"/>
    <n v="7"/>
    <x v="6"/>
    <m/>
    <m/>
    <m/>
    <m/>
    <m/>
    <m/>
    <m/>
    <m/>
    <m/>
    <n v="14"/>
    <n v="11525"/>
  </r>
  <r>
    <x v="9"/>
    <n v="7"/>
    <x v="6"/>
    <m/>
    <m/>
    <m/>
    <m/>
    <m/>
    <m/>
    <m/>
    <m/>
    <m/>
    <n v="15"/>
    <n v="12317"/>
  </r>
  <r>
    <x v="10"/>
    <n v="7"/>
    <x v="6"/>
    <m/>
    <m/>
    <m/>
    <m/>
    <m/>
    <m/>
    <m/>
    <m/>
    <m/>
    <n v="12"/>
    <n v="13271"/>
  </r>
  <r>
    <x v="11"/>
    <n v="7"/>
    <x v="6"/>
    <m/>
    <m/>
    <m/>
    <m/>
    <m/>
    <m/>
    <m/>
    <m/>
    <m/>
    <n v="11"/>
    <n v="13819"/>
  </r>
  <r>
    <x v="12"/>
    <n v="7"/>
    <x v="6"/>
    <m/>
    <m/>
    <m/>
    <m/>
    <m/>
    <m/>
    <m/>
    <m/>
    <m/>
    <n v="9"/>
    <n v="14288"/>
  </r>
  <r>
    <x v="13"/>
    <n v="7"/>
    <x v="6"/>
    <m/>
    <m/>
    <m/>
    <m/>
    <m/>
    <m/>
    <m/>
    <m/>
    <m/>
    <n v="12"/>
    <n v="14552"/>
  </r>
  <r>
    <x v="14"/>
    <n v="7"/>
    <x v="6"/>
    <m/>
    <m/>
    <m/>
    <m/>
    <m/>
    <m/>
    <m/>
    <m/>
    <m/>
    <n v="11"/>
    <n v="14842"/>
  </r>
  <r>
    <x v="15"/>
    <n v="7"/>
    <x v="6"/>
    <m/>
    <m/>
    <m/>
    <m/>
    <m/>
    <m/>
    <m/>
    <m/>
    <m/>
    <n v="14"/>
    <n v="15144"/>
  </r>
  <r>
    <x v="16"/>
    <n v="7"/>
    <x v="6"/>
    <m/>
    <m/>
    <m/>
    <m/>
    <m/>
    <m/>
    <m/>
    <m/>
    <m/>
    <n v="12"/>
    <n v="15433"/>
  </r>
  <r>
    <x v="17"/>
    <n v="7"/>
    <x v="6"/>
    <m/>
    <m/>
    <m/>
    <m/>
    <m/>
    <m/>
    <m/>
    <m/>
    <m/>
    <n v="16"/>
    <n v="15332"/>
  </r>
  <r>
    <x v="18"/>
    <n v="7"/>
    <x v="6"/>
    <m/>
    <m/>
    <m/>
    <m/>
    <m/>
    <m/>
    <m/>
    <m/>
    <m/>
    <n v="15"/>
    <n v="15252"/>
  </r>
  <r>
    <x v="0"/>
    <n v="8"/>
    <x v="7"/>
    <m/>
    <m/>
    <m/>
    <m/>
    <m/>
    <m/>
    <m/>
    <m/>
    <m/>
    <n v="45"/>
    <n v="25553"/>
  </r>
  <r>
    <x v="1"/>
    <n v="8"/>
    <x v="7"/>
    <m/>
    <m/>
    <m/>
    <m/>
    <m/>
    <m/>
    <m/>
    <m/>
    <m/>
    <n v="42"/>
    <n v="26553"/>
  </r>
  <r>
    <x v="2"/>
    <n v="8"/>
    <x v="7"/>
    <m/>
    <m/>
    <m/>
    <m/>
    <m/>
    <m/>
    <m/>
    <m/>
    <m/>
    <n v="38"/>
    <n v="28566"/>
  </r>
  <r>
    <x v="3"/>
    <n v="8"/>
    <x v="7"/>
    <m/>
    <m/>
    <m/>
    <m/>
    <m/>
    <m/>
    <m/>
    <m/>
    <m/>
    <n v="37"/>
    <n v="29930"/>
  </r>
  <r>
    <x v="4"/>
    <n v="8"/>
    <x v="7"/>
    <m/>
    <m/>
    <m/>
    <m/>
    <m/>
    <m/>
    <m/>
    <m/>
    <m/>
    <n v="37"/>
    <n v="30424"/>
  </r>
  <r>
    <x v="5"/>
    <n v="8"/>
    <x v="7"/>
    <m/>
    <m/>
    <m/>
    <m/>
    <m/>
    <m/>
    <m/>
    <m/>
    <m/>
    <n v="42"/>
    <n v="31404"/>
  </r>
  <r>
    <x v="6"/>
    <n v="8"/>
    <x v="7"/>
    <m/>
    <m/>
    <m/>
    <m/>
    <m/>
    <m/>
    <m/>
    <m/>
    <m/>
    <n v="47"/>
    <n v="33109"/>
  </r>
  <r>
    <x v="7"/>
    <n v="8"/>
    <x v="7"/>
    <m/>
    <m/>
    <m/>
    <m/>
    <m/>
    <m/>
    <m/>
    <m/>
    <m/>
    <n v="53"/>
    <n v="35378"/>
  </r>
  <r>
    <x v="8"/>
    <n v="8"/>
    <x v="7"/>
    <m/>
    <m/>
    <m/>
    <m/>
    <m/>
    <m/>
    <m/>
    <m/>
    <m/>
    <n v="54"/>
    <n v="39465"/>
  </r>
  <r>
    <x v="9"/>
    <n v="8"/>
    <x v="7"/>
    <m/>
    <m/>
    <m/>
    <m/>
    <m/>
    <m/>
    <m/>
    <m/>
    <m/>
    <n v="57"/>
    <n v="44281"/>
  </r>
  <r>
    <x v="10"/>
    <n v="8"/>
    <x v="7"/>
    <m/>
    <m/>
    <m/>
    <m/>
    <m/>
    <m/>
    <m/>
    <m/>
    <m/>
    <n v="56"/>
    <n v="49780"/>
  </r>
  <r>
    <x v="11"/>
    <n v="8"/>
    <x v="7"/>
    <m/>
    <m/>
    <m/>
    <m/>
    <m/>
    <m/>
    <m/>
    <m/>
    <m/>
    <n v="63"/>
    <n v="53753"/>
  </r>
  <r>
    <x v="12"/>
    <n v="8"/>
    <x v="7"/>
    <m/>
    <m/>
    <m/>
    <m/>
    <m/>
    <m/>
    <m/>
    <m/>
    <m/>
    <n v="65"/>
    <n v="57101"/>
  </r>
  <r>
    <x v="13"/>
    <n v="8"/>
    <x v="7"/>
    <m/>
    <m/>
    <m/>
    <m/>
    <m/>
    <m/>
    <m/>
    <m/>
    <m/>
    <n v="70"/>
    <n v="60105"/>
  </r>
  <r>
    <x v="14"/>
    <n v="8"/>
    <x v="7"/>
    <m/>
    <m/>
    <m/>
    <m/>
    <m/>
    <m/>
    <m/>
    <m/>
    <m/>
    <n v="64"/>
    <n v="62556"/>
  </r>
  <r>
    <x v="15"/>
    <n v="8"/>
    <x v="7"/>
    <m/>
    <m/>
    <m/>
    <m/>
    <m/>
    <m/>
    <m/>
    <m/>
    <m/>
    <n v="59"/>
    <n v="64288"/>
  </r>
  <r>
    <x v="16"/>
    <n v="8"/>
    <x v="7"/>
    <m/>
    <m/>
    <m/>
    <m/>
    <m/>
    <m/>
    <m/>
    <m/>
    <m/>
    <n v="58"/>
    <n v="65375"/>
  </r>
  <r>
    <x v="17"/>
    <n v="8"/>
    <x v="7"/>
    <m/>
    <m/>
    <m/>
    <m/>
    <m/>
    <m/>
    <m/>
    <m/>
    <m/>
    <n v="60"/>
    <n v="65392"/>
  </r>
  <r>
    <x v="18"/>
    <n v="8"/>
    <x v="7"/>
    <m/>
    <m/>
    <m/>
    <m/>
    <m/>
    <m/>
    <m/>
    <m/>
    <m/>
    <n v="63"/>
    <n v="65304"/>
  </r>
  <r>
    <x v="0"/>
    <n v="9"/>
    <x v="8"/>
    <m/>
    <m/>
    <m/>
    <m/>
    <m/>
    <m/>
    <m/>
    <m/>
    <m/>
    <n v="4"/>
    <n v="4839"/>
  </r>
  <r>
    <x v="1"/>
    <n v="9"/>
    <x v="8"/>
    <m/>
    <m/>
    <m/>
    <m/>
    <m/>
    <m/>
    <m/>
    <m/>
    <m/>
    <n v="3"/>
    <n v="4872"/>
  </r>
  <r>
    <x v="2"/>
    <n v="9"/>
    <x v="8"/>
    <m/>
    <m/>
    <m/>
    <m/>
    <m/>
    <m/>
    <m/>
    <m/>
    <m/>
    <n v="3"/>
    <n v="5012"/>
  </r>
  <r>
    <x v="3"/>
    <n v="9"/>
    <x v="8"/>
    <m/>
    <m/>
    <m/>
    <m/>
    <m/>
    <m/>
    <m/>
    <m/>
    <m/>
    <n v="2"/>
    <n v="5048"/>
  </r>
  <r>
    <x v="4"/>
    <n v="9"/>
    <x v="8"/>
    <m/>
    <m/>
    <m/>
    <m/>
    <m/>
    <m/>
    <m/>
    <m/>
    <m/>
    <n v="1"/>
    <n v="5030"/>
  </r>
  <r>
    <x v="5"/>
    <n v="9"/>
    <x v="8"/>
    <m/>
    <m/>
    <m/>
    <m/>
    <m/>
    <m/>
    <m/>
    <m/>
    <m/>
    <n v="2"/>
    <n v="5058"/>
  </r>
  <r>
    <x v="6"/>
    <n v="9"/>
    <x v="8"/>
    <m/>
    <m/>
    <m/>
    <m/>
    <m/>
    <m/>
    <m/>
    <m/>
    <m/>
    <n v="2"/>
    <n v="5220"/>
  </r>
  <r>
    <x v="7"/>
    <n v="9"/>
    <x v="8"/>
    <m/>
    <m/>
    <m/>
    <m/>
    <m/>
    <m/>
    <m/>
    <m/>
    <m/>
    <n v="2"/>
    <n v="5509"/>
  </r>
  <r>
    <x v="8"/>
    <n v="9"/>
    <x v="8"/>
    <m/>
    <m/>
    <m/>
    <m/>
    <m/>
    <m/>
    <m/>
    <m/>
    <m/>
    <n v="1"/>
    <n v="6161"/>
  </r>
  <r>
    <x v="9"/>
    <n v="9"/>
    <x v="8"/>
    <m/>
    <m/>
    <m/>
    <m/>
    <m/>
    <m/>
    <m/>
    <m/>
    <m/>
    <n v="0"/>
    <n v="6998"/>
  </r>
  <r>
    <x v="10"/>
    <n v="9"/>
    <x v="8"/>
    <m/>
    <m/>
    <m/>
    <m/>
    <m/>
    <m/>
    <m/>
    <m/>
    <m/>
    <n v="1"/>
    <n v="7945"/>
  </r>
  <r>
    <x v="11"/>
    <n v="9"/>
    <x v="8"/>
    <m/>
    <m/>
    <m/>
    <m/>
    <m/>
    <m/>
    <m/>
    <m/>
    <m/>
    <n v="2"/>
    <n v="8305"/>
  </r>
  <r>
    <x v="12"/>
    <n v="9"/>
    <x v="8"/>
    <m/>
    <m/>
    <m/>
    <m/>
    <m/>
    <m/>
    <m/>
    <m/>
    <m/>
    <n v="3"/>
    <n v="8823"/>
  </r>
  <r>
    <x v="13"/>
    <n v="9"/>
    <x v="8"/>
    <m/>
    <m/>
    <m/>
    <m/>
    <m/>
    <m/>
    <m/>
    <m/>
    <m/>
    <n v="2"/>
    <n v="9405"/>
  </r>
  <r>
    <x v="14"/>
    <n v="9"/>
    <x v="8"/>
    <m/>
    <m/>
    <m/>
    <m/>
    <m/>
    <m/>
    <m/>
    <m/>
    <m/>
    <n v="2"/>
    <n v="10380"/>
  </r>
  <r>
    <x v="15"/>
    <n v="9"/>
    <x v="8"/>
    <m/>
    <m/>
    <m/>
    <m/>
    <m/>
    <m/>
    <m/>
    <m/>
    <m/>
    <n v="2"/>
    <n v="11106"/>
  </r>
  <r>
    <x v="16"/>
    <n v="9"/>
    <x v="8"/>
    <m/>
    <m/>
    <m/>
    <m/>
    <m/>
    <m/>
    <m/>
    <m/>
    <m/>
    <n v="3"/>
    <n v="11551"/>
  </r>
  <r>
    <x v="17"/>
    <n v="9"/>
    <x v="8"/>
    <m/>
    <m/>
    <m/>
    <m/>
    <m/>
    <m/>
    <m/>
    <m/>
    <m/>
    <n v="2"/>
    <n v="11545"/>
  </r>
  <r>
    <x v="18"/>
    <n v="9"/>
    <x v="8"/>
    <m/>
    <m/>
    <m/>
    <m/>
    <m/>
    <m/>
    <m/>
    <m/>
    <m/>
    <n v="3"/>
    <n v="11464"/>
  </r>
  <r>
    <x v="0"/>
    <n v="10"/>
    <x v="9"/>
    <m/>
    <m/>
    <m/>
    <m/>
    <m/>
    <m/>
    <m/>
    <m/>
    <m/>
    <n v="33"/>
    <n v="28134"/>
  </r>
  <r>
    <x v="1"/>
    <n v="10"/>
    <x v="9"/>
    <m/>
    <m/>
    <m/>
    <m/>
    <m/>
    <m/>
    <m/>
    <m/>
    <m/>
    <n v="37"/>
    <n v="29494"/>
  </r>
  <r>
    <x v="2"/>
    <n v="10"/>
    <x v="9"/>
    <m/>
    <m/>
    <m/>
    <m/>
    <m/>
    <m/>
    <m/>
    <m/>
    <m/>
    <n v="46"/>
    <n v="31637"/>
  </r>
  <r>
    <x v="3"/>
    <n v="10"/>
    <x v="9"/>
    <m/>
    <m/>
    <m/>
    <m/>
    <m/>
    <m/>
    <m/>
    <m/>
    <m/>
    <n v="54"/>
    <n v="32085"/>
  </r>
  <r>
    <x v="4"/>
    <n v="10"/>
    <x v="9"/>
    <m/>
    <m/>
    <m/>
    <m/>
    <m/>
    <m/>
    <m/>
    <m/>
    <m/>
    <n v="55"/>
    <n v="32254"/>
  </r>
  <r>
    <x v="5"/>
    <n v="10"/>
    <x v="9"/>
    <m/>
    <m/>
    <m/>
    <m/>
    <m/>
    <m/>
    <m/>
    <m/>
    <m/>
    <n v="49"/>
    <n v="34215"/>
  </r>
  <r>
    <x v="6"/>
    <n v="10"/>
    <x v="9"/>
    <m/>
    <m/>
    <m/>
    <m/>
    <m/>
    <m/>
    <m/>
    <m/>
    <m/>
    <n v="46"/>
    <n v="37114"/>
  </r>
  <r>
    <x v="7"/>
    <n v="10"/>
    <x v="9"/>
    <m/>
    <m/>
    <m/>
    <m/>
    <m/>
    <m/>
    <m/>
    <m/>
    <m/>
    <n v="47"/>
    <n v="38569"/>
  </r>
  <r>
    <x v="8"/>
    <n v="10"/>
    <x v="9"/>
    <m/>
    <m/>
    <m/>
    <m/>
    <m/>
    <m/>
    <m/>
    <m/>
    <m/>
    <n v="50"/>
    <n v="40527"/>
  </r>
  <r>
    <x v="9"/>
    <n v="10"/>
    <x v="9"/>
    <m/>
    <m/>
    <m/>
    <m/>
    <m/>
    <m/>
    <m/>
    <m/>
    <m/>
    <n v="48"/>
    <n v="42285"/>
  </r>
  <r>
    <x v="10"/>
    <n v="10"/>
    <x v="9"/>
    <m/>
    <m/>
    <m/>
    <m/>
    <m/>
    <m/>
    <m/>
    <m/>
    <m/>
    <n v="52"/>
    <n v="47257"/>
  </r>
  <r>
    <x v="11"/>
    <n v="10"/>
    <x v="9"/>
    <m/>
    <m/>
    <m/>
    <m/>
    <m/>
    <m/>
    <m/>
    <m/>
    <m/>
    <n v="53"/>
    <n v="50702"/>
  </r>
  <r>
    <x v="12"/>
    <n v="10"/>
    <x v="9"/>
    <m/>
    <m/>
    <m/>
    <m/>
    <m/>
    <m/>
    <m/>
    <m/>
    <m/>
    <n v="61"/>
    <n v="55439"/>
  </r>
  <r>
    <x v="13"/>
    <n v="10"/>
    <x v="9"/>
    <m/>
    <m/>
    <m/>
    <m/>
    <m/>
    <m/>
    <m/>
    <m/>
    <m/>
    <n v="58"/>
    <n v="59095"/>
  </r>
  <r>
    <x v="14"/>
    <n v="10"/>
    <x v="9"/>
    <m/>
    <m/>
    <m/>
    <m/>
    <m/>
    <m/>
    <m/>
    <m/>
    <m/>
    <n v="57"/>
    <n v="64084"/>
  </r>
  <r>
    <x v="15"/>
    <n v="10"/>
    <x v="9"/>
    <m/>
    <m/>
    <m/>
    <m/>
    <m/>
    <m/>
    <m/>
    <m/>
    <m/>
    <n v="56"/>
    <n v="68784"/>
  </r>
  <r>
    <x v="16"/>
    <n v="10"/>
    <x v="9"/>
    <m/>
    <m/>
    <m/>
    <m/>
    <m/>
    <m/>
    <m/>
    <m/>
    <m/>
    <n v="58"/>
    <n v="73197"/>
  </r>
  <r>
    <x v="17"/>
    <n v="10"/>
    <x v="9"/>
    <m/>
    <m/>
    <m/>
    <m/>
    <m/>
    <m/>
    <m/>
    <m/>
    <m/>
    <n v="64"/>
    <n v="75579"/>
  </r>
  <r>
    <x v="18"/>
    <n v="10"/>
    <x v="9"/>
    <m/>
    <m/>
    <m/>
    <m/>
    <m/>
    <m/>
    <m/>
    <m/>
    <m/>
    <n v="65"/>
    <n v="7643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5" indent="0" outline="1" outlineData="1" multipleFieldFilters="0" chartFormat="1">
  <location ref="A3:M25" firstHeaderRow="1" firstDataRow="2" firstDataCol="1"/>
  <pivotFields count="14">
    <pivotField axis="axisRow" subtotalTop="0" showAll="0">
      <items count="2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t="default"/>
      </items>
    </pivotField>
    <pivotField subtotalTop="0" showAll="0"/>
    <pivotField axis="axisCol" subtotalTop="0" showAll="0">
      <items count="12">
        <item x="9"/>
        <item x="6"/>
        <item x="7"/>
        <item x="8"/>
        <item x="3"/>
        <item x="1"/>
        <item x="0"/>
        <item x="2"/>
        <item x="4"/>
        <item x="5"/>
        <item x="10"/>
        <item t="default"/>
      </items>
    </pivotField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dataField="1" subtotalTop="0" showAll="0"/>
    <pivotField subtotalTop="0" showAll="0"/>
  </pivotFields>
  <rowFields count="1">
    <field x="0"/>
  </rowFields>
  <rowItems count="2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 t="grand">
      <x/>
    </i>
  </rowItems>
  <colFields count="1">
    <field x="2"/>
  </colFields>
  <col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colItems>
  <dataFields count="1">
    <dataField name="Sum of Total elev" fld="12" baseField="0" baseItem="0"/>
  </dataFields>
  <chartFormats count="11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3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4"/>
          </reference>
        </references>
      </pivotArea>
    </chartFormat>
    <chartFormat chart="0" format="5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5"/>
          </reference>
        </references>
      </pivotArea>
    </chartFormat>
    <chartFormat chart="0" format="6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6"/>
          </reference>
        </references>
      </pivotArea>
    </chartFormat>
    <chartFormat chart="0" format="7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7"/>
          </reference>
        </references>
      </pivotArea>
    </chartFormat>
    <chartFormat chart="0" format="8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8"/>
          </reference>
        </references>
      </pivotArea>
    </chartFormat>
    <chartFormat chart="0" format="9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9"/>
          </reference>
        </references>
      </pivotArea>
    </chartFormat>
    <chartFormat chart="0" format="10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name="PivotTable3" cacheId="1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chartFormat="1">
  <location ref="A3:L24" firstHeaderRow="1" firstDataRow="2" firstDataCol="1"/>
  <pivotFields count="14">
    <pivotField axis="axisRow" subtotalTop="0" showAll="0">
      <items count="2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subtotalTop="0" showAll="0"/>
    <pivotField axis="axisCol" subtotalTop="0" showAll="0">
      <items count="11">
        <item x="9"/>
        <item x="6"/>
        <item x="7"/>
        <item x="8"/>
        <item x="3"/>
        <item x="1"/>
        <item x="0"/>
        <item x="2"/>
        <item x="4"/>
        <item x="5"/>
        <item t="default"/>
      </items>
    </pivotField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dataField="1" subtotalTop="0" showAll="0"/>
    <pivotField numFmtId="3" subtotalTop="0" showAll="0"/>
  </pivotFields>
  <rowFields count="1">
    <field x="0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Fields count="1">
    <field x="2"/>
  </colFields>
  <col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colItems>
  <dataFields count="1">
    <dataField name="Sum of Total elev" fld="12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5" indent="0" outline="1" outlineData="1" multipleFieldFilters="0" chartFormat="2">
  <location ref="A3:M25" firstHeaderRow="1" firstDataRow="2" firstDataCol="1"/>
  <pivotFields count="14">
    <pivotField axis="axisRow" showAll="0">
      <items count="2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t="default"/>
      </items>
    </pivotField>
    <pivotField showAll="0" defaultSubtotal="0"/>
    <pivotField axis="axisCol" showAll="0" defaultSubtotal="0">
      <items count="11">
        <item x="9"/>
        <item x="6"/>
        <item x="7"/>
        <item x="8"/>
        <item x="3"/>
        <item x="1"/>
        <item x="0"/>
        <item x="2"/>
        <item x="4"/>
        <item x="5"/>
        <item x="10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</pivotFields>
  <rowFields count="1">
    <field x="0"/>
  </rowFields>
  <rowItems count="2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 t="grand">
      <x/>
    </i>
  </rowItems>
  <colFields count="1">
    <field x="2"/>
  </colFields>
  <col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colItems>
  <dataFields count="1">
    <dataField name="Sum of Voting Membership" fld="13" baseField="0" baseItem="0"/>
  </dataFields>
  <formats count="7">
    <format dxfId="10">
      <pivotArea grandRow="1" outline="0" collapsedLevelsAreSubtotals="1" fieldPosition="0"/>
    </format>
    <format dxfId="9">
      <pivotArea dataOnly="0" labelOnly="1" grandRow="1" outline="0" fieldPosition="0"/>
    </format>
    <format dxfId="8">
      <pivotArea grandRow="1" outline="0" collapsedLevelsAreSubtotals="1" fieldPosition="0"/>
    </format>
    <format dxfId="7">
      <pivotArea dataOnly="0" labelOnly="1" grandRow="1" outline="0" fieldPosition="0"/>
    </format>
    <format dxfId="6">
      <pivotArea field="0" type="button" dataOnly="0" labelOnly="1" outline="0" axis="axisRow" fieldPosition="0"/>
    </format>
    <format dxfId="5">
      <pivotArea dataOnly="0" labelOnly="1" fieldPosition="0">
        <references count="1">
          <reference field="2" count="0"/>
        </references>
      </pivotArea>
    </format>
    <format dxfId="4">
      <pivotArea dataOnly="0" labelOnly="1" grandCol="1" outline="0" fieldPosition="0"/>
    </format>
  </formats>
  <chartFormats count="12">
    <chartFormat chart="0" format="1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2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  <chartFormat chart="0" format="13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2"/>
          </reference>
        </references>
      </pivotArea>
    </chartFormat>
    <chartFormat chart="0" format="14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3"/>
          </reference>
        </references>
      </pivotArea>
    </chartFormat>
    <chartFormat chart="0" format="15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4"/>
          </reference>
        </references>
      </pivotArea>
    </chartFormat>
    <chartFormat chart="0" format="16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5"/>
          </reference>
        </references>
      </pivotArea>
    </chartFormat>
    <chartFormat chart="0" format="17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6"/>
          </reference>
        </references>
      </pivotArea>
    </chartFormat>
    <chartFormat chart="0" format="18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7"/>
          </reference>
        </references>
      </pivotArea>
    </chartFormat>
    <chartFormat chart="0" format="19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8"/>
          </reference>
        </references>
      </pivotArea>
    </chartFormat>
    <chartFormat chart="0" format="20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9"/>
          </reference>
        </references>
      </pivotArea>
    </chartFormat>
    <chartFormat chart="0" format="21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0"/>
          </reference>
        </references>
      </pivotArea>
    </chartFormat>
    <chartFormat chart="0" format="22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name="PivotTable2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5" indent="0" outline="1" outlineData="1" multipleFieldFilters="0" chartFormat="2">
  <location ref="A3:F24" firstHeaderRow="0" firstDataRow="1" firstDataCol="1"/>
  <pivotFields count="14">
    <pivotField axis="axisRow" showAll="0">
      <items count="2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showAll="0"/>
  </pivotFields>
  <rowFields count="1">
    <field x="0"/>
  </rowFields>
  <rowItems count="2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Sum of Total elev" fld="12" baseField="0" baseItem="0"/>
    <dataField name="Sum of Ed elev" fld="8" baseField="0" baseItem="0"/>
    <dataField name="Sum of Ind elev" fld="10" baseField="0" baseItem="0"/>
    <dataField name="Sum of Gov elev" fld="9" baseField="0" baseItem="0"/>
    <dataField name="Sum of Other elev" fld="11" baseField="0" baseItem="0"/>
  </dataFields>
  <chartFormats count="5">
    <chartFormat chart="0" format="0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3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0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5" indent="0" outline="1" outlineData="1" multipleFieldFilters="0">
  <location ref="A3:C15" firstHeaderRow="0" firstDataRow="1" firstDataCol="1"/>
  <pivotFields count="14">
    <pivotField showAll="0"/>
    <pivotField showAll="0"/>
    <pivotField axis="axisRow" showAll="0">
      <items count="12">
        <item x="9"/>
        <item x="6"/>
        <item x="7"/>
        <item x="8"/>
        <item x="3"/>
        <item x="1"/>
        <item x="0"/>
        <item x="2"/>
        <item x="4"/>
        <item x="5"/>
        <item x="1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dataField="1" showAll="0"/>
  </pivotFields>
  <rowFields count="1">
    <field x="2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Fields count="1">
    <field x="-2"/>
  </colFields>
  <colItems count="2">
    <i>
      <x/>
    </i>
    <i i="1">
      <x v="1"/>
    </i>
  </colItems>
  <dataFields count="2">
    <dataField name="Average of Voting Membership" fld="13" subtotal="average" baseField="2" baseItem="0" numFmtId="165"/>
    <dataField name="Sum of Total elev" fld="12" baseField="2" baseItem="0" numFmtId="165"/>
  </dataFields>
  <formats count="4">
    <format dxfId="3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0">
      <pivotArea dataOnly="0" labelOnly="1" outline="0" fieldPosition="0">
        <references count="1">
          <reference field="4294967294" count="1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eee.org/documents/fellows_class_2012.pdf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ivotTable" Target="../pivotTables/pivotTable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ivotTable" Target="../pivotTables/pivotTable4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28"/>
  <sheetViews>
    <sheetView tabSelected="1" topLeftCell="A256" workbookViewId="0">
      <selection activeCell="A2" sqref="A2"/>
    </sheetView>
  </sheetViews>
  <sheetFormatPr defaultRowHeight="15" x14ac:dyDescent="0.25"/>
  <cols>
    <col min="1" max="1" width="34.5703125" customWidth="1"/>
    <col min="3" max="3" width="50" customWidth="1"/>
    <col min="4" max="4" width="30" customWidth="1"/>
  </cols>
  <sheetData>
    <row r="1" spans="1:5" x14ac:dyDescent="0.25">
      <c r="A1" t="s">
        <v>4907</v>
      </c>
    </row>
    <row r="2" spans="1:5" x14ac:dyDescent="0.25">
      <c r="A2" s="26" t="s">
        <v>4908</v>
      </c>
    </row>
    <row r="3" spans="1:5" x14ac:dyDescent="0.25">
      <c r="A3" t="s">
        <v>1210</v>
      </c>
      <c r="B3" t="s">
        <v>0</v>
      </c>
      <c r="C3" t="s">
        <v>1211</v>
      </c>
      <c r="D3" t="s">
        <v>1212</v>
      </c>
      <c r="E3" t="s">
        <v>1213</v>
      </c>
    </row>
    <row r="4" spans="1:5" x14ac:dyDescent="0.25">
      <c r="A4" t="s">
        <v>1214</v>
      </c>
      <c r="B4">
        <v>2012</v>
      </c>
      <c r="C4" t="s">
        <v>789</v>
      </c>
      <c r="D4" t="s">
        <v>1215</v>
      </c>
      <c r="E4" t="s">
        <v>1216</v>
      </c>
    </row>
    <row r="5" spans="1:5" x14ac:dyDescent="0.25">
      <c r="A5" t="s">
        <v>1217</v>
      </c>
      <c r="B5">
        <v>2012</v>
      </c>
      <c r="C5" t="s">
        <v>602</v>
      </c>
      <c r="D5" t="s">
        <v>1218</v>
      </c>
      <c r="E5" t="s">
        <v>1219</v>
      </c>
    </row>
    <row r="6" spans="1:5" x14ac:dyDescent="0.25">
      <c r="A6" t="s">
        <v>1220</v>
      </c>
      <c r="B6">
        <v>2012</v>
      </c>
      <c r="C6" t="s">
        <v>239</v>
      </c>
      <c r="D6" t="s">
        <v>1221</v>
      </c>
      <c r="E6" t="s">
        <v>1222</v>
      </c>
    </row>
    <row r="7" spans="1:5" x14ac:dyDescent="0.25">
      <c r="A7" t="s">
        <v>1223</v>
      </c>
      <c r="B7">
        <v>2012</v>
      </c>
      <c r="C7" t="s">
        <v>312</v>
      </c>
      <c r="D7" t="s">
        <v>1224</v>
      </c>
      <c r="E7" t="s">
        <v>1225</v>
      </c>
    </row>
    <row r="8" spans="1:5" x14ac:dyDescent="0.25">
      <c r="A8" t="s">
        <v>1226</v>
      </c>
      <c r="B8">
        <v>2012</v>
      </c>
      <c r="C8" t="s">
        <v>330</v>
      </c>
      <c r="D8" t="s">
        <v>1227</v>
      </c>
      <c r="E8" t="s">
        <v>1228</v>
      </c>
    </row>
    <row r="9" spans="1:5" x14ac:dyDescent="0.25">
      <c r="A9" t="s">
        <v>1229</v>
      </c>
      <c r="B9">
        <v>2012</v>
      </c>
      <c r="C9" t="s">
        <v>299</v>
      </c>
      <c r="D9" t="s">
        <v>1230</v>
      </c>
      <c r="E9" t="s">
        <v>1231</v>
      </c>
    </row>
    <row r="10" spans="1:5" x14ac:dyDescent="0.25">
      <c r="A10" t="s">
        <v>1232</v>
      </c>
      <c r="B10">
        <v>2012</v>
      </c>
      <c r="C10" t="s">
        <v>247</v>
      </c>
      <c r="D10" t="s">
        <v>1230</v>
      </c>
      <c r="E10" t="s">
        <v>1233</v>
      </c>
    </row>
    <row r="11" spans="1:5" x14ac:dyDescent="0.25">
      <c r="A11" t="s">
        <v>1234</v>
      </c>
      <c r="B11">
        <v>2012</v>
      </c>
      <c r="C11" t="s">
        <v>221</v>
      </c>
      <c r="D11" t="s">
        <v>1235</v>
      </c>
      <c r="E11" t="s">
        <v>1236</v>
      </c>
    </row>
    <row r="12" spans="1:5" x14ac:dyDescent="0.25">
      <c r="A12" t="s">
        <v>1237</v>
      </c>
      <c r="B12">
        <v>2012</v>
      </c>
      <c r="C12" t="s">
        <v>481</v>
      </c>
      <c r="D12" t="s">
        <v>1238</v>
      </c>
      <c r="E12" t="s">
        <v>1239</v>
      </c>
    </row>
    <row r="13" spans="1:5" x14ac:dyDescent="0.25">
      <c r="A13" t="s">
        <v>1240</v>
      </c>
      <c r="B13">
        <v>2012</v>
      </c>
      <c r="C13" t="s">
        <v>346</v>
      </c>
      <c r="D13" t="s">
        <v>1241</v>
      </c>
      <c r="E13" t="s">
        <v>1242</v>
      </c>
    </row>
    <row r="14" spans="1:5" x14ac:dyDescent="0.25">
      <c r="A14" t="s">
        <v>1243</v>
      </c>
      <c r="B14">
        <v>2012</v>
      </c>
      <c r="C14" t="s">
        <v>573</v>
      </c>
      <c r="D14" t="s">
        <v>1244</v>
      </c>
      <c r="E14" t="s">
        <v>1245</v>
      </c>
    </row>
    <row r="15" spans="1:5" x14ac:dyDescent="0.25">
      <c r="A15" t="s">
        <v>1246</v>
      </c>
      <c r="B15">
        <v>2012</v>
      </c>
      <c r="C15" t="s">
        <v>761</v>
      </c>
      <c r="D15" t="s">
        <v>1247</v>
      </c>
      <c r="E15" t="s">
        <v>1248</v>
      </c>
    </row>
    <row r="16" spans="1:5" x14ac:dyDescent="0.25">
      <c r="A16" t="s">
        <v>1249</v>
      </c>
      <c r="B16">
        <v>2012</v>
      </c>
      <c r="C16" t="s">
        <v>206</v>
      </c>
      <c r="D16" t="s">
        <v>1250</v>
      </c>
      <c r="E16" t="s">
        <v>1251</v>
      </c>
    </row>
    <row r="17" spans="1:5" x14ac:dyDescent="0.25">
      <c r="A17" t="s">
        <v>1252</v>
      </c>
      <c r="B17">
        <v>2012</v>
      </c>
      <c r="C17" t="s">
        <v>286</v>
      </c>
      <c r="D17" t="s">
        <v>1253</v>
      </c>
      <c r="E17" t="s">
        <v>1254</v>
      </c>
    </row>
    <row r="18" spans="1:5" x14ac:dyDescent="0.25">
      <c r="A18" t="s">
        <v>1255</v>
      </c>
      <c r="B18">
        <v>2012</v>
      </c>
      <c r="C18" t="s">
        <v>221</v>
      </c>
      <c r="D18" t="s">
        <v>1235</v>
      </c>
      <c r="E18" t="s">
        <v>1256</v>
      </c>
    </row>
    <row r="19" spans="1:5" x14ac:dyDescent="0.25">
      <c r="A19" t="s">
        <v>1257</v>
      </c>
      <c r="B19">
        <v>2012</v>
      </c>
      <c r="C19" t="s">
        <v>206</v>
      </c>
      <c r="D19" t="s">
        <v>1250</v>
      </c>
      <c r="E19" t="s">
        <v>1258</v>
      </c>
    </row>
    <row r="20" spans="1:5" x14ac:dyDescent="0.25">
      <c r="A20" t="s">
        <v>1259</v>
      </c>
      <c r="B20">
        <v>2012</v>
      </c>
      <c r="C20" t="s">
        <v>320</v>
      </c>
      <c r="D20" t="s">
        <v>1241</v>
      </c>
      <c r="E20" t="s">
        <v>1260</v>
      </c>
    </row>
    <row r="21" spans="1:5" x14ac:dyDescent="0.25">
      <c r="A21" t="s">
        <v>1261</v>
      </c>
      <c r="B21">
        <v>2012</v>
      </c>
      <c r="C21" t="s">
        <v>389</v>
      </c>
      <c r="D21" t="s">
        <v>1262</v>
      </c>
      <c r="E21" t="s">
        <v>1263</v>
      </c>
    </row>
    <row r="22" spans="1:5" x14ac:dyDescent="0.25">
      <c r="A22" t="s">
        <v>1264</v>
      </c>
      <c r="B22">
        <v>2012</v>
      </c>
      <c r="C22" t="s">
        <v>185</v>
      </c>
      <c r="D22" t="s">
        <v>1265</v>
      </c>
      <c r="E22" t="s">
        <v>1266</v>
      </c>
    </row>
    <row r="23" spans="1:5" x14ac:dyDescent="0.25">
      <c r="A23" t="s">
        <v>1267</v>
      </c>
      <c r="B23">
        <v>2012</v>
      </c>
      <c r="C23" t="s">
        <v>205</v>
      </c>
      <c r="D23" t="s">
        <v>1268</v>
      </c>
      <c r="E23" t="s">
        <v>1269</v>
      </c>
    </row>
    <row r="24" spans="1:5" x14ac:dyDescent="0.25">
      <c r="A24" t="s">
        <v>1270</v>
      </c>
      <c r="B24">
        <v>2012</v>
      </c>
      <c r="C24" t="s">
        <v>293</v>
      </c>
      <c r="D24" t="s">
        <v>1271</v>
      </c>
      <c r="E24" t="s">
        <v>1272</v>
      </c>
    </row>
    <row r="25" spans="1:5" x14ac:dyDescent="0.25">
      <c r="A25" t="s">
        <v>1273</v>
      </c>
      <c r="B25">
        <v>2012</v>
      </c>
      <c r="C25" t="s">
        <v>185</v>
      </c>
      <c r="D25" t="s">
        <v>1274</v>
      </c>
      <c r="E25" t="s">
        <v>1275</v>
      </c>
    </row>
    <row r="26" spans="1:5" x14ac:dyDescent="0.25">
      <c r="A26" t="s">
        <v>1276</v>
      </c>
      <c r="B26">
        <v>2012</v>
      </c>
      <c r="C26" t="s">
        <v>185</v>
      </c>
      <c r="D26" t="s">
        <v>1274</v>
      </c>
      <c r="E26" t="s">
        <v>1277</v>
      </c>
    </row>
    <row r="27" spans="1:5" x14ac:dyDescent="0.25">
      <c r="A27" t="s">
        <v>1278</v>
      </c>
      <c r="B27">
        <v>2012</v>
      </c>
      <c r="C27" t="s">
        <v>185</v>
      </c>
      <c r="D27" t="s">
        <v>1274</v>
      </c>
      <c r="E27" t="s">
        <v>1279</v>
      </c>
    </row>
    <row r="28" spans="1:5" x14ac:dyDescent="0.25">
      <c r="A28" t="s">
        <v>1280</v>
      </c>
      <c r="B28">
        <v>2012</v>
      </c>
      <c r="C28" t="s">
        <v>205</v>
      </c>
      <c r="D28" t="s">
        <v>1281</v>
      </c>
      <c r="E28" t="s">
        <v>1282</v>
      </c>
    </row>
    <row r="29" spans="1:5" x14ac:dyDescent="0.25">
      <c r="A29" t="s">
        <v>1283</v>
      </c>
      <c r="B29">
        <v>2012</v>
      </c>
      <c r="C29" t="s">
        <v>389</v>
      </c>
      <c r="D29" t="s">
        <v>1284</v>
      </c>
      <c r="E29" t="s">
        <v>1285</v>
      </c>
    </row>
    <row r="30" spans="1:5" x14ac:dyDescent="0.25">
      <c r="A30" t="s">
        <v>1286</v>
      </c>
      <c r="B30">
        <v>2012</v>
      </c>
      <c r="C30" t="s">
        <v>463</v>
      </c>
      <c r="D30" t="s">
        <v>1287</v>
      </c>
      <c r="E30" t="s">
        <v>1288</v>
      </c>
    </row>
    <row r="31" spans="1:5" x14ac:dyDescent="0.25">
      <c r="A31" t="s">
        <v>1289</v>
      </c>
      <c r="B31">
        <v>2012</v>
      </c>
      <c r="C31" t="s">
        <v>288</v>
      </c>
      <c r="D31" t="s">
        <v>1290</v>
      </c>
      <c r="E31" t="s">
        <v>1291</v>
      </c>
    </row>
    <row r="32" spans="1:5" x14ac:dyDescent="0.25">
      <c r="A32" t="s">
        <v>1292</v>
      </c>
      <c r="B32">
        <v>2012</v>
      </c>
      <c r="C32" t="s">
        <v>725</v>
      </c>
      <c r="D32" t="s">
        <v>1293</v>
      </c>
      <c r="E32" t="s">
        <v>1294</v>
      </c>
    </row>
    <row r="33" spans="1:5" x14ac:dyDescent="0.25">
      <c r="A33" t="s">
        <v>1295</v>
      </c>
      <c r="B33">
        <v>2012</v>
      </c>
      <c r="C33" t="s">
        <v>769</v>
      </c>
      <c r="D33" t="s">
        <v>1296</v>
      </c>
      <c r="E33" t="s">
        <v>1297</v>
      </c>
    </row>
    <row r="34" spans="1:5" x14ac:dyDescent="0.25">
      <c r="A34" t="s">
        <v>1298</v>
      </c>
      <c r="B34">
        <v>2012</v>
      </c>
      <c r="C34" t="s">
        <v>684</v>
      </c>
      <c r="D34" t="s">
        <v>1299</v>
      </c>
      <c r="E34" t="s">
        <v>1300</v>
      </c>
    </row>
    <row r="35" spans="1:5" x14ac:dyDescent="0.25">
      <c r="A35" t="s">
        <v>1301</v>
      </c>
      <c r="B35">
        <v>2012</v>
      </c>
      <c r="C35" t="s">
        <v>467</v>
      </c>
      <c r="D35" t="s">
        <v>1302</v>
      </c>
      <c r="E35" t="s">
        <v>1303</v>
      </c>
    </row>
    <row r="36" spans="1:5" x14ac:dyDescent="0.25">
      <c r="A36" t="s">
        <v>1304</v>
      </c>
      <c r="B36">
        <v>2012</v>
      </c>
      <c r="C36" t="s">
        <v>751</v>
      </c>
      <c r="D36" t="s">
        <v>1305</v>
      </c>
      <c r="E36" t="s">
        <v>1306</v>
      </c>
    </row>
    <row r="37" spans="1:5" x14ac:dyDescent="0.25">
      <c r="A37" t="s">
        <v>1307</v>
      </c>
      <c r="B37">
        <v>2012</v>
      </c>
      <c r="C37" t="s">
        <v>583</v>
      </c>
      <c r="D37" t="s">
        <v>1302</v>
      </c>
      <c r="E37" t="s">
        <v>1308</v>
      </c>
    </row>
    <row r="38" spans="1:5" x14ac:dyDescent="0.25">
      <c r="A38" t="s">
        <v>1309</v>
      </c>
      <c r="B38">
        <v>2012</v>
      </c>
      <c r="C38" t="s">
        <v>839</v>
      </c>
      <c r="D38" t="s">
        <v>1310</v>
      </c>
      <c r="E38" t="s">
        <v>1311</v>
      </c>
    </row>
    <row r="39" spans="1:5" x14ac:dyDescent="0.25">
      <c r="A39" t="s">
        <v>1312</v>
      </c>
      <c r="B39">
        <v>2012</v>
      </c>
      <c r="C39" t="s">
        <v>223</v>
      </c>
      <c r="D39" t="s">
        <v>1313</v>
      </c>
      <c r="E39" t="s">
        <v>1314</v>
      </c>
    </row>
    <row r="40" spans="1:5" x14ac:dyDescent="0.25">
      <c r="A40" t="s">
        <v>1315</v>
      </c>
      <c r="B40">
        <v>2012</v>
      </c>
      <c r="C40" t="s">
        <v>900</v>
      </c>
      <c r="D40" t="s">
        <v>1316</v>
      </c>
      <c r="E40" t="s">
        <v>1317</v>
      </c>
    </row>
    <row r="41" spans="1:5" x14ac:dyDescent="0.25">
      <c r="A41" t="s">
        <v>1318</v>
      </c>
      <c r="B41">
        <v>2012</v>
      </c>
      <c r="C41" t="s">
        <v>266</v>
      </c>
      <c r="D41" t="s">
        <v>1319</v>
      </c>
      <c r="E41" t="s">
        <v>1320</v>
      </c>
    </row>
    <row r="42" spans="1:5" x14ac:dyDescent="0.25">
      <c r="A42" t="s">
        <v>1321</v>
      </c>
      <c r="B42">
        <v>2012</v>
      </c>
      <c r="C42" t="s">
        <v>809</v>
      </c>
      <c r="D42" t="s">
        <v>1322</v>
      </c>
      <c r="E42" t="s">
        <v>1323</v>
      </c>
    </row>
    <row r="43" spans="1:5" x14ac:dyDescent="0.25">
      <c r="A43" t="s">
        <v>1324</v>
      </c>
      <c r="B43">
        <v>2012</v>
      </c>
      <c r="C43" t="s">
        <v>413</v>
      </c>
      <c r="D43" t="s">
        <v>1325</v>
      </c>
      <c r="E43" t="s">
        <v>1326</v>
      </c>
    </row>
    <row r="44" spans="1:5" x14ac:dyDescent="0.25">
      <c r="A44" t="s">
        <v>1327</v>
      </c>
      <c r="B44">
        <v>2012</v>
      </c>
      <c r="C44" t="s">
        <v>799</v>
      </c>
      <c r="D44" t="s">
        <v>1328</v>
      </c>
      <c r="E44" t="s">
        <v>1329</v>
      </c>
    </row>
    <row r="45" spans="1:5" x14ac:dyDescent="0.25">
      <c r="A45" t="s">
        <v>1330</v>
      </c>
      <c r="B45">
        <v>2012</v>
      </c>
      <c r="C45" t="s">
        <v>181</v>
      </c>
      <c r="D45" t="s">
        <v>1331</v>
      </c>
      <c r="E45" t="s">
        <v>1332</v>
      </c>
    </row>
    <row r="46" spans="1:5" x14ac:dyDescent="0.25">
      <c r="A46" t="s">
        <v>1333</v>
      </c>
      <c r="B46">
        <v>2012</v>
      </c>
      <c r="C46" t="s">
        <v>268</v>
      </c>
      <c r="D46" t="s">
        <v>1334</v>
      </c>
      <c r="E46" t="s">
        <v>1335</v>
      </c>
    </row>
    <row r="47" spans="1:5" x14ac:dyDescent="0.25">
      <c r="A47" t="s">
        <v>1336</v>
      </c>
      <c r="B47">
        <v>2012</v>
      </c>
      <c r="C47" t="s">
        <v>181</v>
      </c>
      <c r="D47" t="s">
        <v>1337</v>
      </c>
      <c r="E47" t="s">
        <v>1338</v>
      </c>
    </row>
    <row r="48" spans="1:5" x14ac:dyDescent="0.25">
      <c r="A48" t="s">
        <v>1339</v>
      </c>
      <c r="B48">
        <v>2012</v>
      </c>
      <c r="C48" t="s">
        <v>261</v>
      </c>
      <c r="D48" t="s">
        <v>1334</v>
      </c>
      <c r="E48" t="s">
        <v>1340</v>
      </c>
    </row>
    <row r="49" spans="1:5" x14ac:dyDescent="0.25">
      <c r="A49" t="s">
        <v>1341</v>
      </c>
      <c r="B49">
        <v>2012</v>
      </c>
      <c r="C49" t="s">
        <v>181</v>
      </c>
      <c r="D49" t="s">
        <v>1342</v>
      </c>
      <c r="E49" t="s">
        <v>1343</v>
      </c>
    </row>
    <row r="50" spans="1:5" x14ac:dyDescent="0.25">
      <c r="A50" t="s">
        <v>1344</v>
      </c>
      <c r="B50">
        <v>2012</v>
      </c>
      <c r="C50" t="s">
        <v>268</v>
      </c>
      <c r="D50" t="s">
        <v>1345</v>
      </c>
      <c r="E50" t="s">
        <v>1346</v>
      </c>
    </row>
    <row r="51" spans="1:5" x14ac:dyDescent="0.25">
      <c r="A51" t="s">
        <v>1347</v>
      </c>
      <c r="B51">
        <v>2012</v>
      </c>
      <c r="C51" t="s">
        <v>181</v>
      </c>
      <c r="D51" t="s">
        <v>1337</v>
      </c>
      <c r="E51" t="s">
        <v>1348</v>
      </c>
    </row>
    <row r="52" spans="1:5" x14ac:dyDescent="0.25">
      <c r="A52" t="s">
        <v>1349</v>
      </c>
      <c r="B52">
        <v>2012</v>
      </c>
      <c r="C52" t="s">
        <v>272</v>
      </c>
      <c r="D52" t="s">
        <v>1350</v>
      </c>
      <c r="E52" t="s">
        <v>1351</v>
      </c>
    </row>
    <row r="53" spans="1:5" x14ac:dyDescent="0.25">
      <c r="A53" t="s">
        <v>1352</v>
      </c>
      <c r="B53">
        <v>2012</v>
      </c>
      <c r="C53" t="s">
        <v>181</v>
      </c>
      <c r="D53" t="s">
        <v>1353</v>
      </c>
      <c r="E53" t="s">
        <v>1354</v>
      </c>
    </row>
    <row r="54" spans="1:5" x14ac:dyDescent="0.25">
      <c r="A54" t="s">
        <v>1355</v>
      </c>
      <c r="B54">
        <v>2012</v>
      </c>
      <c r="C54" t="s">
        <v>272</v>
      </c>
      <c r="D54" t="s">
        <v>1356</v>
      </c>
      <c r="E54" t="s">
        <v>1357</v>
      </c>
    </row>
    <row r="55" spans="1:5" x14ac:dyDescent="0.25">
      <c r="A55" t="s">
        <v>1358</v>
      </c>
      <c r="B55">
        <v>2012</v>
      </c>
      <c r="C55" t="s">
        <v>646</v>
      </c>
      <c r="D55" t="s">
        <v>1334</v>
      </c>
      <c r="E55" t="s">
        <v>1359</v>
      </c>
    </row>
    <row r="56" spans="1:5" x14ac:dyDescent="0.25">
      <c r="A56" t="s">
        <v>1360</v>
      </c>
      <c r="B56">
        <v>2012</v>
      </c>
      <c r="C56" t="s">
        <v>690</v>
      </c>
      <c r="D56" t="s">
        <v>1361</v>
      </c>
      <c r="E56" t="s">
        <v>1362</v>
      </c>
    </row>
    <row r="57" spans="1:5" x14ac:dyDescent="0.25">
      <c r="A57" t="s">
        <v>1363</v>
      </c>
      <c r="B57">
        <v>2012</v>
      </c>
      <c r="C57" t="s">
        <v>215</v>
      </c>
      <c r="D57" t="s">
        <v>1334</v>
      </c>
      <c r="E57" t="s">
        <v>1364</v>
      </c>
    </row>
    <row r="58" spans="1:5" x14ac:dyDescent="0.25">
      <c r="A58" t="s">
        <v>1365</v>
      </c>
      <c r="B58">
        <v>2012</v>
      </c>
      <c r="C58" t="s">
        <v>181</v>
      </c>
      <c r="D58" t="s">
        <v>1334</v>
      </c>
      <c r="E58" t="s">
        <v>1366</v>
      </c>
    </row>
    <row r="59" spans="1:5" x14ac:dyDescent="0.25">
      <c r="A59" t="s">
        <v>1367</v>
      </c>
      <c r="B59">
        <v>2012</v>
      </c>
      <c r="C59" t="s">
        <v>784</v>
      </c>
      <c r="D59" t="s">
        <v>1368</v>
      </c>
      <c r="E59" t="s">
        <v>1369</v>
      </c>
    </row>
    <row r="60" spans="1:5" x14ac:dyDescent="0.25">
      <c r="A60" t="s">
        <v>1370</v>
      </c>
      <c r="B60">
        <v>2012</v>
      </c>
      <c r="C60" t="s">
        <v>217</v>
      </c>
      <c r="D60" t="s">
        <v>1371</v>
      </c>
      <c r="E60" t="s">
        <v>1372</v>
      </c>
    </row>
    <row r="61" spans="1:5" x14ac:dyDescent="0.25">
      <c r="A61" t="s">
        <v>1373</v>
      </c>
      <c r="B61">
        <v>2012</v>
      </c>
      <c r="C61" t="s">
        <v>586</v>
      </c>
      <c r="D61" t="s">
        <v>1374</v>
      </c>
      <c r="E61" t="s">
        <v>1375</v>
      </c>
    </row>
    <row r="62" spans="1:5" x14ac:dyDescent="0.25">
      <c r="A62" t="s">
        <v>1376</v>
      </c>
      <c r="B62">
        <v>2012</v>
      </c>
      <c r="C62" t="s">
        <v>231</v>
      </c>
      <c r="D62" t="s">
        <v>1371</v>
      </c>
      <c r="E62" t="s">
        <v>1377</v>
      </c>
    </row>
    <row r="63" spans="1:5" x14ac:dyDescent="0.25">
      <c r="A63" t="s">
        <v>1378</v>
      </c>
      <c r="B63">
        <v>2012</v>
      </c>
      <c r="C63" t="s">
        <v>352</v>
      </c>
      <c r="D63" t="s">
        <v>1379</v>
      </c>
      <c r="E63" t="s">
        <v>1380</v>
      </c>
    </row>
    <row r="64" spans="1:5" x14ac:dyDescent="0.25">
      <c r="A64" t="s">
        <v>1381</v>
      </c>
      <c r="B64">
        <v>2012</v>
      </c>
      <c r="C64" t="s">
        <v>359</v>
      </c>
      <c r="D64" t="s">
        <v>1382</v>
      </c>
      <c r="E64" t="s">
        <v>1383</v>
      </c>
    </row>
    <row r="65" spans="1:5" x14ac:dyDescent="0.25">
      <c r="A65" t="s">
        <v>1384</v>
      </c>
      <c r="B65">
        <v>2012</v>
      </c>
      <c r="C65" t="s">
        <v>512</v>
      </c>
      <c r="D65" t="s">
        <v>1385</v>
      </c>
      <c r="E65" t="s">
        <v>1386</v>
      </c>
    </row>
    <row r="66" spans="1:5" x14ac:dyDescent="0.25">
      <c r="A66" t="s">
        <v>1387</v>
      </c>
      <c r="B66">
        <v>2012</v>
      </c>
      <c r="C66" t="s">
        <v>184</v>
      </c>
      <c r="D66" t="s">
        <v>1371</v>
      </c>
      <c r="E66" t="s">
        <v>1388</v>
      </c>
    </row>
    <row r="67" spans="1:5" x14ac:dyDescent="0.25">
      <c r="A67" t="s">
        <v>1389</v>
      </c>
      <c r="B67">
        <v>2012</v>
      </c>
      <c r="C67" t="s">
        <v>594</v>
      </c>
      <c r="D67" t="s">
        <v>1390</v>
      </c>
      <c r="E67" t="s">
        <v>1391</v>
      </c>
    </row>
    <row r="68" spans="1:5" x14ac:dyDescent="0.25">
      <c r="A68" t="s">
        <v>1392</v>
      </c>
      <c r="B68">
        <v>2012</v>
      </c>
      <c r="C68" t="s">
        <v>605</v>
      </c>
      <c r="D68" t="s">
        <v>1393</v>
      </c>
      <c r="E68" t="s">
        <v>1394</v>
      </c>
    </row>
    <row r="69" spans="1:5" x14ac:dyDescent="0.25">
      <c r="A69" t="s">
        <v>1395</v>
      </c>
      <c r="B69">
        <v>2012</v>
      </c>
      <c r="C69" t="s">
        <v>897</v>
      </c>
      <c r="D69" t="s">
        <v>1396</v>
      </c>
      <c r="E69" t="s">
        <v>1397</v>
      </c>
    </row>
    <row r="70" spans="1:5" x14ac:dyDescent="0.25">
      <c r="A70" t="s">
        <v>1398</v>
      </c>
      <c r="B70">
        <v>2012</v>
      </c>
      <c r="C70" t="s">
        <v>916</v>
      </c>
      <c r="D70" t="s">
        <v>1399</v>
      </c>
      <c r="E70" t="s">
        <v>1400</v>
      </c>
    </row>
    <row r="71" spans="1:5" x14ac:dyDescent="0.25">
      <c r="A71" t="s">
        <v>1401</v>
      </c>
      <c r="B71">
        <v>2012</v>
      </c>
      <c r="C71" t="s">
        <v>390</v>
      </c>
      <c r="D71" t="s">
        <v>1402</v>
      </c>
      <c r="E71" t="s">
        <v>1403</v>
      </c>
    </row>
    <row r="72" spans="1:5" x14ac:dyDescent="0.25">
      <c r="A72" t="s">
        <v>1404</v>
      </c>
      <c r="B72">
        <v>2012</v>
      </c>
      <c r="C72" t="s">
        <v>284</v>
      </c>
      <c r="D72" t="s">
        <v>1405</v>
      </c>
      <c r="E72" t="s">
        <v>1406</v>
      </c>
    </row>
    <row r="73" spans="1:5" x14ac:dyDescent="0.25">
      <c r="A73" t="s">
        <v>1407</v>
      </c>
      <c r="B73">
        <v>2012</v>
      </c>
      <c r="C73" t="s">
        <v>929</v>
      </c>
      <c r="D73" t="s">
        <v>1408</v>
      </c>
      <c r="E73" t="s">
        <v>1409</v>
      </c>
    </row>
    <row r="74" spans="1:5" x14ac:dyDescent="0.25">
      <c r="A74" t="s">
        <v>1410</v>
      </c>
      <c r="B74">
        <v>2012</v>
      </c>
      <c r="C74" t="s">
        <v>773</v>
      </c>
      <c r="D74" t="s">
        <v>1411</v>
      </c>
      <c r="E74" t="s">
        <v>1412</v>
      </c>
    </row>
    <row r="75" spans="1:5" x14ac:dyDescent="0.25">
      <c r="A75" t="s">
        <v>1413</v>
      </c>
      <c r="B75">
        <v>2012</v>
      </c>
      <c r="C75" t="s">
        <v>396</v>
      </c>
      <c r="D75" t="s">
        <v>1408</v>
      </c>
      <c r="E75" t="s">
        <v>1414</v>
      </c>
    </row>
    <row r="76" spans="1:5" x14ac:dyDescent="0.25">
      <c r="A76" t="s">
        <v>1415</v>
      </c>
      <c r="B76">
        <v>2012</v>
      </c>
      <c r="C76" t="s">
        <v>396</v>
      </c>
      <c r="D76" t="s">
        <v>1408</v>
      </c>
      <c r="E76" t="s">
        <v>1416</v>
      </c>
    </row>
    <row r="77" spans="1:5" x14ac:dyDescent="0.25">
      <c r="A77" t="s">
        <v>1417</v>
      </c>
      <c r="B77">
        <v>2012</v>
      </c>
      <c r="C77" t="s">
        <v>383</v>
      </c>
      <c r="D77" t="s">
        <v>1408</v>
      </c>
      <c r="E77" t="s">
        <v>1418</v>
      </c>
    </row>
    <row r="78" spans="1:5" x14ac:dyDescent="0.25">
      <c r="A78" t="s">
        <v>1419</v>
      </c>
      <c r="B78">
        <v>2012</v>
      </c>
      <c r="C78" t="s">
        <v>459</v>
      </c>
      <c r="D78" t="s">
        <v>1420</v>
      </c>
      <c r="E78" t="s">
        <v>1421</v>
      </c>
    </row>
    <row r="79" spans="1:5" x14ac:dyDescent="0.25">
      <c r="A79" t="s">
        <v>1422</v>
      </c>
      <c r="B79">
        <v>2012</v>
      </c>
      <c r="C79" t="s">
        <v>325</v>
      </c>
      <c r="D79" t="s">
        <v>1423</v>
      </c>
      <c r="E79" t="s">
        <v>1424</v>
      </c>
    </row>
    <row r="80" spans="1:5" x14ac:dyDescent="0.25">
      <c r="A80" t="s">
        <v>1425</v>
      </c>
      <c r="B80">
        <v>2012</v>
      </c>
      <c r="C80" t="s">
        <v>553</v>
      </c>
      <c r="D80" t="s">
        <v>1426</v>
      </c>
      <c r="E80" t="s">
        <v>1427</v>
      </c>
    </row>
    <row r="81" spans="1:5" x14ac:dyDescent="0.25">
      <c r="A81" t="s">
        <v>1428</v>
      </c>
      <c r="B81">
        <v>2012</v>
      </c>
      <c r="C81" t="s">
        <v>749</v>
      </c>
      <c r="D81" t="s">
        <v>1429</v>
      </c>
      <c r="E81" t="s">
        <v>1430</v>
      </c>
    </row>
    <row r="82" spans="1:5" x14ac:dyDescent="0.25">
      <c r="A82" t="s">
        <v>1431</v>
      </c>
      <c r="B82">
        <v>2012</v>
      </c>
      <c r="C82" t="s">
        <v>473</v>
      </c>
      <c r="D82" t="s">
        <v>1432</v>
      </c>
      <c r="E82" t="s">
        <v>1433</v>
      </c>
    </row>
    <row r="83" spans="1:5" x14ac:dyDescent="0.25">
      <c r="A83" t="s">
        <v>1434</v>
      </c>
      <c r="B83">
        <v>2012</v>
      </c>
      <c r="C83" t="s">
        <v>235</v>
      </c>
      <c r="D83" t="s">
        <v>1435</v>
      </c>
      <c r="E83" t="s">
        <v>1436</v>
      </c>
    </row>
    <row r="84" spans="1:5" x14ac:dyDescent="0.25">
      <c r="A84" t="s">
        <v>1437</v>
      </c>
      <c r="B84">
        <v>2012</v>
      </c>
      <c r="C84" t="s">
        <v>210</v>
      </c>
      <c r="D84" t="s">
        <v>1438</v>
      </c>
      <c r="E84" t="s">
        <v>1439</v>
      </c>
    </row>
    <row r="85" spans="1:5" x14ac:dyDescent="0.25">
      <c r="A85" t="s">
        <v>1440</v>
      </c>
      <c r="B85">
        <v>2012</v>
      </c>
      <c r="C85" t="s">
        <v>282</v>
      </c>
      <c r="D85" t="s">
        <v>1441</v>
      </c>
      <c r="E85" t="s">
        <v>1442</v>
      </c>
    </row>
    <row r="86" spans="1:5" x14ac:dyDescent="0.25">
      <c r="A86" t="s">
        <v>1443</v>
      </c>
      <c r="B86">
        <v>2012</v>
      </c>
      <c r="C86" t="s">
        <v>271</v>
      </c>
      <c r="D86" t="s">
        <v>1438</v>
      </c>
      <c r="E86" t="s">
        <v>1444</v>
      </c>
    </row>
    <row r="87" spans="1:5" x14ac:dyDescent="0.25">
      <c r="A87" t="s">
        <v>1445</v>
      </c>
      <c r="B87">
        <v>2012</v>
      </c>
      <c r="C87" t="s">
        <v>210</v>
      </c>
      <c r="D87" t="s">
        <v>1438</v>
      </c>
      <c r="E87" t="s">
        <v>1446</v>
      </c>
    </row>
    <row r="88" spans="1:5" x14ac:dyDescent="0.25">
      <c r="A88" t="s">
        <v>1447</v>
      </c>
      <c r="B88">
        <v>2012</v>
      </c>
      <c r="C88" t="s">
        <v>210</v>
      </c>
      <c r="D88" t="s">
        <v>1448</v>
      </c>
      <c r="E88" t="s">
        <v>1449</v>
      </c>
    </row>
    <row r="89" spans="1:5" x14ac:dyDescent="0.25">
      <c r="A89" t="s">
        <v>1450</v>
      </c>
      <c r="B89">
        <v>2012</v>
      </c>
      <c r="C89" t="s">
        <v>301</v>
      </c>
      <c r="D89" t="s">
        <v>1451</v>
      </c>
      <c r="E89" t="s">
        <v>1452</v>
      </c>
    </row>
    <row r="90" spans="1:5" x14ac:dyDescent="0.25">
      <c r="A90" t="s">
        <v>1453</v>
      </c>
      <c r="B90">
        <v>2012</v>
      </c>
      <c r="C90" t="s">
        <v>282</v>
      </c>
      <c r="D90" t="s">
        <v>1438</v>
      </c>
      <c r="E90" t="s">
        <v>1454</v>
      </c>
    </row>
    <row r="91" spans="1:5" x14ac:dyDescent="0.25">
      <c r="A91" t="s">
        <v>1455</v>
      </c>
      <c r="B91">
        <v>2012</v>
      </c>
      <c r="C91" t="s">
        <v>210</v>
      </c>
      <c r="D91" t="s">
        <v>1438</v>
      </c>
      <c r="E91" t="s">
        <v>1456</v>
      </c>
    </row>
    <row r="92" spans="1:5" x14ac:dyDescent="0.25">
      <c r="A92" t="s">
        <v>1457</v>
      </c>
      <c r="B92">
        <v>2012</v>
      </c>
      <c r="C92" t="s">
        <v>485</v>
      </c>
      <c r="D92" t="s">
        <v>1458</v>
      </c>
      <c r="E92" t="s">
        <v>1459</v>
      </c>
    </row>
    <row r="93" spans="1:5" x14ac:dyDescent="0.25">
      <c r="A93" t="s">
        <v>1460</v>
      </c>
      <c r="B93">
        <v>2012</v>
      </c>
      <c r="C93" t="s">
        <v>279</v>
      </c>
      <c r="D93" t="s">
        <v>1461</v>
      </c>
      <c r="E93" t="s">
        <v>1462</v>
      </c>
    </row>
    <row r="94" spans="1:5" x14ac:dyDescent="0.25">
      <c r="A94" t="s">
        <v>1463</v>
      </c>
      <c r="B94">
        <v>2012</v>
      </c>
      <c r="C94" t="s">
        <v>210</v>
      </c>
      <c r="D94" t="s">
        <v>1438</v>
      </c>
      <c r="E94" t="s">
        <v>1464</v>
      </c>
    </row>
    <row r="95" spans="1:5" x14ac:dyDescent="0.25">
      <c r="A95" t="s">
        <v>1465</v>
      </c>
      <c r="B95">
        <v>2012</v>
      </c>
      <c r="C95" t="s">
        <v>378</v>
      </c>
      <c r="D95" t="s">
        <v>1466</v>
      </c>
      <c r="E95" t="s">
        <v>1467</v>
      </c>
    </row>
    <row r="96" spans="1:5" x14ac:dyDescent="0.25">
      <c r="A96" t="s">
        <v>1468</v>
      </c>
      <c r="B96">
        <v>2012</v>
      </c>
      <c r="C96" t="s">
        <v>547</v>
      </c>
      <c r="D96" t="s">
        <v>1469</v>
      </c>
      <c r="E96" t="s">
        <v>1470</v>
      </c>
    </row>
    <row r="97" spans="1:5" x14ac:dyDescent="0.25">
      <c r="A97" t="s">
        <v>1471</v>
      </c>
      <c r="B97">
        <v>2012</v>
      </c>
      <c r="C97" t="s">
        <v>248</v>
      </c>
      <c r="D97" t="s">
        <v>1472</v>
      </c>
      <c r="E97" t="s">
        <v>1473</v>
      </c>
    </row>
    <row r="98" spans="1:5" x14ac:dyDescent="0.25">
      <c r="A98" t="s">
        <v>1474</v>
      </c>
      <c r="B98">
        <v>2012</v>
      </c>
      <c r="C98" t="s">
        <v>296</v>
      </c>
      <c r="D98" t="s">
        <v>1475</v>
      </c>
      <c r="E98" t="s">
        <v>1476</v>
      </c>
    </row>
    <row r="99" spans="1:5" x14ac:dyDescent="0.25">
      <c r="A99" t="s">
        <v>1477</v>
      </c>
      <c r="B99">
        <v>2012</v>
      </c>
      <c r="C99" t="s">
        <v>823</v>
      </c>
      <c r="D99" t="s">
        <v>1478</v>
      </c>
      <c r="E99" t="s">
        <v>1479</v>
      </c>
    </row>
    <row r="100" spans="1:5" x14ac:dyDescent="0.25">
      <c r="A100" t="s">
        <v>1480</v>
      </c>
      <c r="B100">
        <v>2012</v>
      </c>
      <c r="C100" t="s">
        <v>515</v>
      </c>
      <c r="D100" t="s">
        <v>1481</v>
      </c>
      <c r="E100" t="s">
        <v>1482</v>
      </c>
    </row>
    <row r="101" spans="1:5" x14ac:dyDescent="0.25">
      <c r="A101" t="s">
        <v>1483</v>
      </c>
      <c r="B101">
        <v>2012</v>
      </c>
      <c r="C101" t="s">
        <v>609</v>
      </c>
      <c r="D101" t="s">
        <v>1484</v>
      </c>
      <c r="E101" t="s">
        <v>1485</v>
      </c>
    </row>
    <row r="102" spans="1:5" x14ac:dyDescent="0.25">
      <c r="A102" t="s">
        <v>1486</v>
      </c>
      <c r="B102">
        <v>2012</v>
      </c>
      <c r="C102" t="s">
        <v>777</v>
      </c>
      <c r="D102" t="s">
        <v>1487</v>
      </c>
      <c r="E102" t="s">
        <v>1488</v>
      </c>
    </row>
    <row r="103" spans="1:5" x14ac:dyDescent="0.25">
      <c r="A103" t="s">
        <v>1489</v>
      </c>
      <c r="B103">
        <v>2012</v>
      </c>
      <c r="C103" t="s">
        <v>277</v>
      </c>
      <c r="D103" t="s">
        <v>1490</v>
      </c>
      <c r="E103" t="s">
        <v>1491</v>
      </c>
    </row>
    <row r="104" spans="1:5" x14ac:dyDescent="0.25">
      <c r="A104" t="s">
        <v>1492</v>
      </c>
      <c r="B104">
        <v>2012</v>
      </c>
      <c r="C104" t="s">
        <v>297</v>
      </c>
      <c r="D104" t="s">
        <v>1493</v>
      </c>
      <c r="E104" t="s">
        <v>1494</v>
      </c>
    </row>
    <row r="105" spans="1:5" x14ac:dyDescent="0.25">
      <c r="A105" t="s">
        <v>1495</v>
      </c>
      <c r="B105">
        <v>2012</v>
      </c>
      <c r="C105" t="s">
        <v>674</v>
      </c>
      <c r="D105" t="s">
        <v>1496</v>
      </c>
      <c r="E105" t="s">
        <v>1497</v>
      </c>
    </row>
    <row r="106" spans="1:5" x14ac:dyDescent="0.25">
      <c r="A106" t="s">
        <v>1498</v>
      </c>
      <c r="B106">
        <v>2012</v>
      </c>
      <c r="C106" t="s">
        <v>871</v>
      </c>
      <c r="D106" t="s">
        <v>1499</v>
      </c>
      <c r="E106" t="s">
        <v>1500</v>
      </c>
    </row>
    <row r="107" spans="1:5" x14ac:dyDescent="0.25">
      <c r="A107" t="s">
        <v>1501</v>
      </c>
      <c r="B107">
        <v>2012</v>
      </c>
      <c r="C107" t="s">
        <v>552</v>
      </c>
      <c r="D107" t="s">
        <v>1502</v>
      </c>
      <c r="E107" t="s">
        <v>1503</v>
      </c>
    </row>
    <row r="108" spans="1:5" x14ac:dyDescent="0.25">
      <c r="A108" t="s">
        <v>1504</v>
      </c>
      <c r="B108">
        <v>2012</v>
      </c>
      <c r="C108" t="s">
        <v>227</v>
      </c>
      <c r="D108" t="s">
        <v>1505</v>
      </c>
      <c r="E108" t="s">
        <v>1506</v>
      </c>
    </row>
    <row r="109" spans="1:5" x14ac:dyDescent="0.25">
      <c r="A109" t="s">
        <v>1507</v>
      </c>
      <c r="B109">
        <v>2012</v>
      </c>
      <c r="C109" t="s">
        <v>227</v>
      </c>
      <c r="D109" t="s">
        <v>1505</v>
      </c>
      <c r="E109" t="s">
        <v>1508</v>
      </c>
    </row>
    <row r="110" spans="1:5" x14ac:dyDescent="0.25">
      <c r="A110" t="s">
        <v>1509</v>
      </c>
      <c r="B110">
        <v>2012</v>
      </c>
      <c r="C110" t="s">
        <v>220</v>
      </c>
      <c r="D110" t="s">
        <v>1505</v>
      </c>
      <c r="E110" t="s">
        <v>1510</v>
      </c>
    </row>
    <row r="111" spans="1:5" x14ac:dyDescent="0.25">
      <c r="A111" t="s">
        <v>1511</v>
      </c>
      <c r="B111">
        <v>2012</v>
      </c>
      <c r="C111" t="s">
        <v>227</v>
      </c>
      <c r="D111" t="s">
        <v>1505</v>
      </c>
      <c r="E111" t="s">
        <v>1512</v>
      </c>
    </row>
    <row r="112" spans="1:5" x14ac:dyDescent="0.25">
      <c r="A112" t="s">
        <v>1513</v>
      </c>
      <c r="B112">
        <v>2012</v>
      </c>
      <c r="C112" t="s">
        <v>591</v>
      </c>
      <c r="D112" t="s">
        <v>1514</v>
      </c>
      <c r="E112" t="s">
        <v>1515</v>
      </c>
    </row>
    <row r="113" spans="1:5" x14ac:dyDescent="0.25">
      <c r="A113" t="s">
        <v>1516</v>
      </c>
      <c r="B113">
        <v>2012</v>
      </c>
      <c r="C113" t="s">
        <v>195</v>
      </c>
      <c r="D113" t="s">
        <v>1517</v>
      </c>
      <c r="E113" t="s">
        <v>1518</v>
      </c>
    </row>
    <row r="114" spans="1:5" x14ac:dyDescent="0.25">
      <c r="A114" t="s">
        <v>1519</v>
      </c>
      <c r="B114">
        <v>2012</v>
      </c>
      <c r="C114" t="s">
        <v>387</v>
      </c>
      <c r="D114" t="s">
        <v>1520</v>
      </c>
      <c r="E114" t="s">
        <v>1521</v>
      </c>
    </row>
    <row r="115" spans="1:5" x14ac:dyDescent="0.25">
      <c r="A115" t="s">
        <v>1522</v>
      </c>
      <c r="B115">
        <v>2012</v>
      </c>
      <c r="C115" t="s">
        <v>349</v>
      </c>
      <c r="D115" t="s">
        <v>1517</v>
      </c>
      <c r="E115" t="s">
        <v>1523</v>
      </c>
    </row>
    <row r="116" spans="1:5" x14ac:dyDescent="0.25">
      <c r="A116" t="s">
        <v>1524</v>
      </c>
      <c r="B116">
        <v>2012</v>
      </c>
      <c r="C116" t="s">
        <v>195</v>
      </c>
      <c r="D116" t="s">
        <v>1517</v>
      </c>
      <c r="E116" t="s">
        <v>1525</v>
      </c>
    </row>
    <row r="117" spans="1:5" x14ac:dyDescent="0.25">
      <c r="A117" t="s">
        <v>1526</v>
      </c>
      <c r="B117">
        <v>2012</v>
      </c>
      <c r="C117" t="s">
        <v>326</v>
      </c>
      <c r="D117" t="s">
        <v>1527</v>
      </c>
      <c r="E117" t="s">
        <v>1528</v>
      </c>
    </row>
    <row r="118" spans="1:5" x14ac:dyDescent="0.25">
      <c r="A118" t="s">
        <v>1529</v>
      </c>
      <c r="B118">
        <v>2012</v>
      </c>
      <c r="C118" t="s">
        <v>595</v>
      </c>
      <c r="D118" t="s">
        <v>1530</v>
      </c>
      <c r="E118" t="s">
        <v>1531</v>
      </c>
    </row>
    <row r="119" spans="1:5" x14ac:dyDescent="0.25">
      <c r="A119" t="s">
        <v>1532</v>
      </c>
      <c r="B119">
        <v>2012</v>
      </c>
      <c r="C119" t="s">
        <v>323</v>
      </c>
      <c r="D119" t="s">
        <v>1533</v>
      </c>
      <c r="E119" t="s">
        <v>1534</v>
      </c>
    </row>
    <row r="120" spans="1:5" x14ac:dyDescent="0.25">
      <c r="A120" t="s">
        <v>1535</v>
      </c>
      <c r="B120">
        <v>2012</v>
      </c>
      <c r="C120" t="s">
        <v>898</v>
      </c>
      <c r="D120" t="s">
        <v>1536</v>
      </c>
      <c r="E120" t="s">
        <v>1537</v>
      </c>
    </row>
    <row r="121" spans="1:5" x14ac:dyDescent="0.25">
      <c r="A121" t="s">
        <v>1538</v>
      </c>
      <c r="B121">
        <v>2012</v>
      </c>
      <c r="C121" t="s">
        <v>303</v>
      </c>
      <c r="D121" t="s">
        <v>1539</v>
      </c>
      <c r="E121" t="s">
        <v>1540</v>
      </c>
    </row>
    <row r="122" spans="1:5" x14ac:dyDescent="0.25">
      <c r="A122" t="s">
        <v>1541</v>
      </c>
      <c r="B122">
        <v>2012</v>
      </c>
      <c r="C122" t="s">
        <v>457</v>
      </c>
      <c r="D122" t="s">
        <v>1542</v>
      </c>
      <c r="E122" t="s">
        <v>1543</v>
      </c>
    </row>
    <row r="123" spans="1:5" x14ac:dyDescent="0.25">
      <c r="A123" t="s">
        <v>1544</v>
      </c>
      <c r="B123">
        <v>2012</v>
      </c>
      <c r="C123" t="s">
        <v>667</v>
      </c>
      <c r="D123" t="s">
        <v>1545</v>
      </c>
      <c r="E123" t="s">
        <v>1546</v>
      </c>
    </row>
    <row r="124" spans="1:5" x14ac:dyDescent="0.25">
      <c r="A124" t="s">
        <v>1547</v>
      </c>
      <c r="B124">
        <v>2012</v>
      </c>
      <c r="C124" t="s">
        <v>643</v>
      </c>
      <c r="D124" t="s">
        <v>1548</v>
      </c>
      <c r="E124" t="s">
        <v>1549</v>
      </c>
    </row>
    <row r="125" spans="1:5" x14ac:dyDescent="0.25">
      <c r="A125" t="s">
        <v>1550</v>
      </c>
      <c r="B125">
        <v>2012</v>
      </c>
      <c r="C125" t="s">
        <v>225</v>
      </c>
      <c r="D125" t="s">
        <v>1551</v>
      </c>
      <c r="E125" t="s">
        <v>1552</v>
      </c>
    </row>
    <row r="126" spans="1:5" x14ac:dyDescent="0.25">
      <c r="A126" t="s">
        <v>1553</v>
      </c>
      <c r="B126">
        <v>2012</v>
      </c>
      <c r="C126" t="s">
        <v>308</v>
      </c>
      <c r="D126" t="s">
        <v>1551</v>
      </c>
      <c r="E126" t="s">
        <v>1554</v>
      </c>
    </row>
    <row r="127" spans="1:5" x14ac:dyDescent="0.25">
      <c r="A127" t="s">
        <v>1555</v>
      </c>
      <c r="B127">
        <v>2012</v>
      </c>
      <c r="C127" t="s">
        <v>308</v>
      </c>
      <c r="D127" t="s">
        <v>1551</v>
      </c>
      <c r="E127" t="s">
        <v>1556</v>
      </c>
    </row>
    <row r="128" spans="1:5" x14ac:dyDescent="0.25">
      <c r="A128" t="s">
        <v>1557</v>
      </c>
      <c r="B128">
        <v>2012</v>
      </c>
      <c r="C128" t="s">
        <v>259</v>
      </c>
      <c r="D128" t="s">
        <v>1558</v>
      </c>
      <c r="E128" t="s">
        <v>1559</v>
      </c>
    </row>
    <row r="129" spans="1:5" x14ac:dyDescent="0.25">
      <c r="A129" t="s">
        <v>1560</v>
      </c>
      <c r="B129">
        <v>2012</v>
      </c>
      <c r="C129" t="s">
        <v>500</v>
      </c>
      <c r="D129" t="s">
        <v>1561</v>
      </c>
      <c r="E129" t="s">
        <v>1562</v>
      </c>
    </row>
    <row r="130" spans="1:5" x14ac:dyDescent="0.25">
      <c r="A130" t="s">
        <v>1563</v>
      </c>
      <c r="B130">
        <v>2012</v>
      </c>
      <c r="C130" t="s">
        <v>188</v>
      </c>
      <c r="D130" t="s">
        <v>1564</v>
      </c>
      <c r="E130" t="s">
        <v>1565</v>
      </c>
    </row>
    <row r="131" spans="1:5" x14ac:dyDescent="0.25">
      <c r="A131" t="s">
        <v>1566</v>
      </c>
      <c r="B131">
        <v>2012</v>
      </c>
      <c r="C131" t="s">
        <v>665</v>
      </c>
      <c r="D131" t="s">
        <v>1567</v>
      </c>
      <c r="E131" t="s">
        <v>1568</v>
      </c>
    </row>
    <row r="132" spans="1:5" x14ac:dyDescent="0.25">
      <c r="A132" t="s">
        <v>1569</v>
      </c>
      <c r="B132">
        <v>2012</v>
      </c>
      <c r="C132" t="s">
        <v>453</v>
      </c>
      <c r="D132" t="s">
        <v>1570</v>
      </c>
      <c r="E132" t="s">
        <v>1571</v>
      </c>
    </row>
    <row r="133" spans="1:5" x14ac:dyDescent="0.25">
      <c r="A133" t="s">
        <v>1572</v>
      </c>
      <c r="B133">
        <v>2012</v>
      </c>
      <c r="C133" t="s">
        <v>807</v>
      </c>
      <c r="D133" t="s">
        <v>1564</v>
      </c>
      <c r="E133" t="s">
        <v>1573</v>
      </c>
    </row>
    <row r="134" spans="1:5" x14ac:dyDescent="0.25">
      <c r="A134" t="s">
        <v>1574</v>
      </c>
      <c r="B134">
        <v>2012</v>
      </c>
      <c r="C134" t="s">
        <v>255</v>
      </c>
      <c r="D134" t="s">
        <v>1564</v>
      </c>
      <c r="E134" t="s">
        <v>1575</v>
      </c>
    </row>
    <row r="135" spans="1:5" x14ac:dyDescent="0.25">
      <c r="A135" t="s">
        <v>1576</v>
      </c>
      <c r="B135">
        <v>2012</v>
      </c>
      <c r="C135" t="s">
        <v>593</v>
      </c>
      <c r="D135" t="s">
        <v>1564</v>
      </c>
      <c r="E135" t="s">
        <v>1577</v>
      </c>
    </row>
    <row r="136" spans="1:5" x14ac:dyDescent="0.25">
      <c r="A136" t="s">
        <v>1578</v>
      </c>
      <c r="B136">
        <v>2012</v>
      </c>
      <c r="C136" t="s">
        <v>188</v>
      </c>
      <c r="D136" t="s">
        <v>1579</v>
      </c>
      <c r="E136" t="s">
        <v>1580</v>
      </c>
    </row>
    <row r="137" spans="1:5" x14ac:dyDescent="0.25">
      <c r="A137" t="s">
        <v>1581</v>
      </c>
      <c r="B137">
        <v>2012</v>
      </c>
      <c r="C137" t="s">
        <v>255</v>
      </c>
      <c r="D137" t="s">
        <v>1582</v>
      </c>
      <c r="E137" t="s">
        <v>1583</v>
      </c>
    </row>
    <row r="138" spans="1:5" x14ac:dyDescent="0.25">
      <c r="A138" t="s">
        <v>1584</v>
      </c>
      <c r="B138">
        <v>2012</v>
      </c>
      <c r="C138" t="s">
        <v>188</v>
      </c>
      <c r="D138" t="s">
        <v>1564</v>
      </c>
      <c r="E138" t="s">
        <v>1585</v>
      </c>
    </row>
    <row r="139" spans="1:5" x14ac:dyDescent="0.25">
      <c r="A139" t="s">
        <v>1586</v>
      </c>
      <c r="B139">
        <v>2012</v>
      </c>
      <c r="C139" t="s">
        <v>324</v>
      </c>
      <c r="D139" t="s">
        <v>1587</v>
      </c>
      <c r="E139" t="s">
        <v>1588</v>
      </c>
    </row>
    <row r="140" spans="1:5" x14ac:dyDescent="0.25">
      <c r="A140" t="s">
        <v>1589</v>
      </c>
      <c r="B140">
        <v>2012</v>
      </c>
      <c r="C140" t="s">
        <v>309</v>
      </c>
      <c r="D140" t="s">
        <v>1590</v>
      </c>
      <c r="E140" t="s">
        <v>1591</v>
      </c>
    </row>
    <row r="141" spans="1:5" x14ac:dyDescent="0.25">
      <c r="A141" t="s">
        <v>1592</v>
      </c>
      <c r="B141">
        <v>2012</v>
      </c>
      <c r="C141" t="s">
        <v>416</v>
      </c>
      <c r="D141" t="s">
        <v>1593</v>
      </c>
      <c r="E141" t="s">
        <v>1594</v>
      </c>
    </row>
    <row r="142" spans="1:5" x14ac:dyDescent="0.25">
      <c r="A142" t="s">
        <v>1595</v>
      </c>
      <c r="B142">
        <v>2012</v>
      </c>
      <c r="C142" t="s">
        <v>702</v>
      </c>
      <c r="D142" t="s">
        <v>1596</v>
      </c>
      <c r="E142" t="s">
        <v>1597</v>
      </c>
    </row>
    <row r="143" spans="1:5" x14ac:dyDescent="0.25">
      <c r="A143" t="s">
        <v>1598</v>
      </c>
      <c r="B143">
        <v>2012</v>
      </c>
      <c r="C143" t="s">
        <v>357</v>
      </c>
      <c r="D143" t="s">
        <v>1599</v>
      </c>
      <c r="E143" t="s">
        <v>1600</v>
      </c>
    </row>
    <row r="144" spans="1:5" x14ac:dyDescent="0.25">
      <c r="A144" t="s">
        <v>1601</v>
      </c>
      <c r="B144">
        <v>2012</v>
      </c>
      <c r="C144" t="s">
        <v>691</v>
      </c>
      <c r="D144" t="s">
        <v>1602</v>
      </c>
      <c r="E144" t="s">
        <v>1603</v>
      </c>
    </row>
    <row r="145" spans="1:5" x14ac:dyDescent="0.25">
      <c r="A145" t="s">
        <v>1604</v>
      </c>
      <c r="B145">
        <v>2012</v>
      </c>
      <c r="C145" t="s">
        <v>315</v>
      </c>
      <c r="D145" t="s">
        <v>1605</v>
      </c>
      <c r="E145" t="s">
        <v>1606</v>
      </c>
    </row>
    <row r="146" spans="1:5" x14ac:dyDescent="0.25">
      <c r="A146" t="s">
        <v>1607</v>
      </c>
      <c r="B146">
        <v>2012</v>
      </c>
      <c r="C146" t="s">
        <v>626</v>
      </c>
      <c r="D146" t="s">
        <v>1608</v>
      </c>
      <c r="E146" t="s">
        <v>1609</v>
      </c>
    </row>
    <row r="147" spans="1:5" x14ac:dyDescent="0.25">
      <c r="A147" t="s">
        <v>1610</v>
      </c>
      <c r="B147">
        <v>2012</v>
      </c>
      <c r="C147" t="s">
        <v>201</v>
      </c>
      <c r="D147" t="s">
        <v>1611</v>
      </c>
      <c r="E147" t="s">
        <v>1612</v>
      </c>
    </row>
    <row r="148" spans="1:5" x14ac:dyDescent="0.25">
      <c r="A148" t="s">
        <v>1613</v>
      </c>
      <c r="B148">
        <v>2012</v>
      </c>
      <c r="C148" t="s">
        <v>920</v>
      </c>
      <c r="D148" t="s">
        <v>1614</v>
      </c>
      <c r="E148" t="s">
        <v>1615</v>
      </c>
    </row>
    <row r="149" spans="1:5" x14ac:dyDescent="0.25">
      <c r="A149" t="s">
        <v>1616</v>
      </c>
      <c r="B149">
        <v>2012</v>
      </c>
      <c r="C149" t="s">
        <v>429</v>
      </c>
      <c r="D149" t="s">
        <v>1617</v>
      </c>
      <c r="E149" t="s">
        <v>1618</v>
      </c>
    </row>
    <row r="150" spans="1:5" x14ac:dyDescent="0.25">
      <c r="A150" t="s">
        <v>1619</v>
      </c>
      <c r="B150">
        <v>2012</v>
      </c>
      <c r="C150" t="s">
        <v>315</v>
      </c>
      <c r="D150" t="s">
        <v>1605</v>
      </c>
      <c r="E150" t="s">
        <v>1620</v>
      </c>
    </row>
    <row r="151" spans="1:5" x14ac:dyDescent="0.25">
      <c r="A151" t="s">
        <v>1621</v>
      </c>
      <c r="B151">
        <v>2012</v>
      </c>
      <c r="C151" t="s">
        <v>721</v>
      </c>
      <c r="D151" t="s">
        <v>1622</v>
      </c>
      <c r="E151" t="s">
        <v>1623</v>
      </c>
    </row>
    <row r="152" spans="1:5" x14ac:dyDescent="0.25">
      <c r="A152" t="s">
        <v>1624</v>
      </c>
      <c r="B152">
        <v>2012</v>
      </c>
      <c r="C152" t="s">
        <v>270</v>
      </c>
      <c r="D152" t="s">
        <v>1625</v>
      </c>
      <c r="E152" t="s">
        <v>1626</v>
      </c>
    </row>
    <row r="153" spans="1:5" x14ac:dyDescent="0.25">
      <c r="A153" t="s">
        <v>1627</v>
      </c>
      <c r="B153">
        <v>2012</v>
      </c>
      <c r="C153" t="s">
        <v>344</v>
      </c>
      <c r="D153" t="s">
        <v>1628</v>
      </c>
      <c r="E153" t="s">
        <v>1629</v>
      </c>
    </row>
    <row r="154" spans="1:5" x14ac:dyDescent="0.25">
      <c r="A154" t="s">
        <v>1630</v>
      </c>
      <c r="B154">
        <v>2012</v>
      </c>
      <c r="C154" t="s">
        <v>918</v>
      </c>
      <c r="D154" t="s">
        <v>1631</v>
      </c>
      <c r="E154" t="s">
        <v>1632</v>
      </c>
    </row>
    <row r="155" spans="1:5" x14ac:dyDescent="0.25">
      <c r="A155" t="s">
        <v>1633</v>
      </c>
      <c r="B155">
        <v>2012</v>
      </c>
      <c r="C155" t="s">
        <v>207</v>
      </c>
      <c r="D155" t="s">
        <v>1634</v>
      </c>
      <c r="E155" t="s">
        <v>1635</v>
      </c>
    </row>
    <row r="156" spans="1:5" x14ac:dyDescent="0.25">
      <c r="A156" t="s">
        <v>1636</v>
      </c>
      <c r="B156">
        <v>2012</v>
      </c>
      <c r="C156" t="s">
        <v>399</v>
      </c>
      <c r="D156" t="s">
        <v>1637</v>
      </c>
      <c r="E156" t="s">
        <v>1638</v>
      </c>
    </row>
    <row r="157" spans="1:5" x14ac:dyDescent="0.25">
      <c r="A157" t="s">
        <v>1639</v>
      </c>
      <c r="B157">
        <v>2012</v>
      </c>
      <c r="C157" t="s">
        <v>176</v>
      </c>
      <c r="D157" t="s">
        <v>1640</v>
      </c>
      <c r="E157" t="s">
        <v>1641</v>
      </c>
    </row>
    <row r="158" spans="1:5" x14ac:dyDescent="0.25">
      <c r="A158" t="s">
        <v>1642</v>
      </c>
      <c r="B158">
        <v>2012</v>
      </c>
      <c r="C158" t="s">
        <v>175</v>
      </c>
      <c r="D158" t="s">
        <v>1643</v>
      </c>
      <c r="E158" t="s">
        <v>1644</v>
      </c>
    </row>
    <row r="159" spans="1:5" x14ac:dyDescent="0.25">
      <c r="A159" t="s">
        <v>1645</v>
      </c>
      <c r="B159">
        <v>2012</v>
      </c>
      <c r="C159" t="s">
        <v>178</v>
      </c>
      <c r="D159" t="s">
        <v>1646</v>
      </c>
      <c r="E159" t="s">
        <v>1647</v>
      </c>
    </row>
    <row r="160" spans="1:5" x14ac:dyDescent="0.25">
      <c r="A160" t="s">
        <v>1648</v>
      </c>
      <c r="B160">
        <v>2012</v>
      </c>
      <c r="C160" t="s">
        <v>244</v>
      </c>
      <c r="D160" t="s">
        <v>1649</v>
      </c>
      <c r="E160" t="s">
        <v>1650</v>
      </c>
    </row>
    <row r="161" spans="1:5" x14ac:dyDescent="0.25">
      <c r="A161" t="s">
        <v>1651</v>
      </c>
      <c r="B161">
        <v>2012</v>
      </c>
      <c r="C161" t="s">
        <v>237</v>
      </c>
      <c r="D161" t="s">
        <v>1637</v>
      </c>
      <c r="E161" t="s">
        <v>1652</v>
      </c>
    </row>
    <row r="162" spans="1:5" x14ac:dyDescent="0.25">
      <c r="A162" t="s">
        <v>1653</v>
      </c>
      <c r="B162">
        <v>2012</v>
      </c>
      <c r="C162" t="s">
        <v>219</v>
      </c>
      <c r="D162" t="s">
        <v>1654</v>
      </c>
      <c r="E162" t="s">
        <v>1655</v>
      </c>
    </row>
    <row r="163" spans="1:5" x14ac:dyDescent="0.25">
      <c r="A163" t="s">
        <v>1656</v>
      </c>
      <c r="B163">
        <v>2012</v>
      </c>
      <c r="C163" t="s">
        <v>454</v>
      </c>
      <c r="D163" t="s">
        <v>1657</v>
      </c>
      <c r="E163" t="s">
        <v>1658</v>
      </c>
    </row>
    <row r="164" spans="1:5" x14ac:dyDescent="0.25">
      <c r="A164" t="s">
        <v>1659</v>
      </c>
      <c r="B164">
        <v>2012</v>
      </c>
      <c r="C164" t="s">
        <v>175</v>
      </c>
      <c r="D164" t="s">
        <v>1660</v>
      </c>
      <c r="E164" t="s">
        <v>1661</v>
      </c>
    </row>
    <row r="165" spans="1:5" x14ac:dyDescent="0.25">
      <c r="A165" t="s">
        <v>1662</v>
      </c>
      <c r="B165">
        <v>2012</v>
      </c>
      <c r="C165" t="s">
        <v>233</v>
      </c>
      <c r="D165" t="s">
        <v>1663</v>
      </c>
      <c r="E165" t="s">
        <v>1664</v>
      </c>
    </row>
    <row r="166" spans="1:5" x14ac:dyDescent="0.25">
      <c r="A166" t="s">
        <v>1665</v>
      </c>
      <c r="B166">
        <v>2012</v>
      </c>
      <c r="C166" t="s">
        <v>866</v>
      </c>
      <c r="D166" t="s">
        <v>1666</v>
      </c>
      <c r="E166" t="s">
        <v>1667</v>
      </c>
    </row>
    <row r="167" spans="1:5" x14ac:dyDescent="0.25">
      <c r="A167" t="s">
        <v>1668</v>
      </c>
      <c r="B167">
        <v>2012</v>
      </c>
      <c r="C167" t="s">
        <v>354</v>
      </c>
      <c r="D167" t="s">
        <v>1669</v>
      </c>
      <c r="E167" t="s">
        <v>1670</v>
      </c>
    </row>
    <row r="168" spans="1:5" x14ac:dyDescent="0.25">
      <c r="A168" t="s">
        <v>1671</v>
      </c>
      <c r="B168">
        <v>2012</v>
      </c>
      <c r="C168" t="s">
        <v>192</v>
      </c>
      <c r="D168" t="s">
        <v>1672</v>
      </c>
      <c r="E168" t="s">
        <v>1673</v>
      </c>
    </row>
    <row r="169" spans="1:5" x14ac:dyDescent="0.25">
      <c r="A169" t="s">
        <v>1674</v>
      </c>
      <c r="B169">
        <v>2012</v>
      </c>
      <c r="C169" t="s">
        <v>175</v>
      </c>
      <c r="D169" t="s">
        <v>1675</v>
      </c>
      <c r="E169" t="s">
        <v>1676</v>
      </c>
    </row>
    <row r="170" spans="1:5" x14ac:dyDescent="0.25">
      <c r="A170" t="s">
        <v>1677</v>
      </c>
      <c r="B170">
        <v>2012</v>
      </c>
      <c r="C170" t="s">
        <v>175</v>
      </c>
      <c r="D170" t="s">
        <v>1643</v>
      </c>
      <c r="E170" t="s">
        <v>1678</v>
      </c>
    </row>
    <row r="171" spans="1:5" x14ac:dyDescent="0.25">
      <c r="A171" t="s">
        <v>1679</v>
      </c>
      <c r="B171">
        <v>2012</v>
      </c>
      <c r="C171" t="s">
        <v>175</v>
      </c>
      <c r="D171" t="s">
        <v>1680</v>
      </c>
      <c r="E171" t="s">
        <v>1681</v>
      </c>
    </row>
    <row r="172" spans="1:5" x14ac:dyDescent="0.25">
      <c r="A172" t="s">
        <v>1682</v>
      </c>
      <c r="B172">
        <v>2012</v>
      </c>
      <c r="C172" t="s">
        <v>196</v>
      </c>
      <c r="D172" t="s">
        <v>1683</v>
      </c>
      <c r="E172" t="s">
        <v>1684</v>
      </c>
    </row>
    <row r="173" spans="1:5" x14ac:dyDescent="0.25">
      <c r="A173" t="s">
        <v>1685</v>
      </c>
      <c r="B173">
        <v>2012</v>
      </c>
      <c r="C173" t="s">
        <v>919</v>
      </c>
      <c r="D173" t="s">
        <v>1686</v>
      </c>
      <c r="E173" t="s">
        <v>1687</v>
      </c>
    </row>
    <row r="174" spans="1:5" x14ac:dyDescent="0.25">
      <c r="A174" t="s">
        <v>1688</v>
      </c>
      <c r="B174">
        <v>2012</v>
      </c>
      <c r="C174" t="s">
        <v>177</v>
      </c>
      <c r="D174" t="s">
        <v>1689</v>
      </c>
      <c r="E174" t="s">
        <v>1690</v>
      </c>
    </row>
    <row r="175" spans="1:5" x14ac:dyDescent="0.25">
      <c r="A175" t="s">
        <v>1691</v>
      </c>
      <c r="B175">
        <v>2012</v>
      </c>
      <c r="C175" t="s">
        <v>186</v>
      </c>
      <c r="D175" t="s">
        <v>1692</v>
      </c>
      <c r="E175" t="s">
        <v>1693</v>
      </c>
    </row>
    <row r="176" spans="1:5" x14ac:dyDescent="0.25">
      <c r="A176" t="s">
        <v>1694</v>
      </c>
      <c r="B176">
        <v>2012</v>
      </c>
      <c r="C176" t="s">
        <v>179</v>
      </c>
      <c r="D176" t="s">
        <v>1666</v>
      </c>
      <c r="E176" t="s">
        <v>1695</v>
      </c>
    </row>
    <row r="177" spans="1:5" x14ac:dyDescent="0.25">
      <c r="A177" t="s">
        <v>1696</v>
      </c>
      <c r="B177">
        <v>2012</v>
      </c>
      <c r="C177" t="s">
        <v>364</v>
      </c>
      <c r="D177" t="s">
        <v>1697</v>
      </c>
      <c r="E177" t="s">
        <v>1698</v>
      </c>
    </row>
    <row r="178" spans="1:5" x14ac:dyDescent="0.25">
      <c r="A178" t="s">
        <v>1699</v>
      </c>
      <c r="B178">
        <v>2012</v>
      </c>
      <c r="C178" t="s">
        <v>363</v>
      </c>
      <c r="D178" t="s">
        <v>1700</v>
      </c>
      <c r="E178" t="s">
        <v>1701</v>
      </c>
    </row>
    <row r="179" spans="1:5" x14ac:dyDescent="0.25">
      <c r="A179" t="s">
        <v>1702</v>
      </c>
      <c r="B179">
        <v>2012</v>
      </c>
      <c r="C179" t="s">
        <v>197</v>
      </c>
      <c r="D179" t="s">
        <v>1703</v>
      </c>
      <c r="E179" t="s">
        <v>1704</v>
      </c>
    </row>
    <row r="180" spans="1:5" x14ac:dyDescent="0.25">
      <c r="A180" t="s">
        <v>1705</v>
      </c>
      <c r="B180">
        <v>2012</v>
      </c>
      <c r="C180" t="s">
        <v>790</v>
      </c>
      <c r="D180" t="s">
        <v>1706</v>
      </c>
      <c r="E180" t="s">
        <v>1707</v>
      </c>
    </row>
    <row r="181" spans="1:5" x14ac:dyDescent="0.25">
      <c r="A181" t="s">
        <v>1708</v>
      </c>
      <c r="B181">
        <v>2012</v>
      </c>
      <c r="C181" t="s">
        <v>217</v>
      </c>
      <c r="D181" t="s">
        <v>1709</v>
      </c>
      <c r="E181" t="s">
        <v>1710</v>
      </c>
    </row>
    <row r="182" spans="1:5" x14ac:dyDescent="0.25">
      <c r="A182" t="s">
        <v>1711</v>
      </c>
      <c r="B182">
        <v>2012</v>
      </c>
      <c r="C182" t="s">
        <v>244</v>
      </c>
      <c r="D182" t="s">
        <v>1649</v>
      </c>
      <c r="E182" t="s">
        <v>1712</v>
      </c>
    </row>
    <row r="183" spans="1:5" x14ac:dyDescent="0.25">
      <c r="A183" t="s">
        <v>1713</v>
      </c>
      <c r="B183">
        <v>2012</v>
      </c>
      <c r="C183" t="s">
        <v>232</v>
      </c>
      <c r="D183" t="s">
        <v>1697</v>
      </c>
      <c r="E183" t="s">
        <v>1714</v>
      </c>
    </row>
    <row r="184" spans="1:5" x14ac:dyDescent="0.25">
      <c r="A184" t="s">
        <v>1715</v>
      </c>
      <c r="B184">
        <v>2012</v>
      </c>
      <c r="C184" t="s">
        <v>183</v>
      </c>
      <c r="D184" t="s">
        <v>1716</v>
      </c>
      <c r="E184" t="s">
        <v>1717</v>
      </c>
    </row>
    <row r="185" spans="1:5" x14ac:dyDescent="0.25">
      <c r="A185" t="s">
        <v>1718</v>
      </c>
      <c r="B185">
        <v>2012</v>
      </c>
      <c r="C185" t="s">
        <v>198</v>
      </c>
      <c r="D185" t="s">
        <v>1719</v>
      </c>
      <c r="E185" t="s">
        <v>1720</v>
      </c>
    </row>
    <row r="186" spans="1:5" x14ac:dyDescent="0.25">
      <c r="A186" t="s">
        <v>1721</v>
      </c>
      <c r="B186">
        <v>2012</v>
      </c>
      <c r="C186" t="s">
        <v>207</v>
      </c>
      <c r="D186" t="s">
        <v>1634</v>
      </c>
      <c r="E186" t="s">
        <v>1722</v>
      </c>
    </row>
    <row r="187" spans="1:5" x14ac:dyDescent="0.25">
      <c r="A187" t="s">
        <v>1723</v>
      </c>
      <c r="B187">
        <v>2012</v>
      </c>
      <c r="C187" t="s">
        <v>189</v>
      </c>
      <c r="D187" t="s">
        <v>1724</v>
      </c>
      <c r="E187" t="s">
        <v>1725</v>
      </c>
    </row>
    <row r="188" spans="1:5" x14ac:dyDescent="0.25">
      <c r="A188" t="s">
        <v>1726</v>
      </c>
      <c r="B188">
        <v>2012</v>
      </c>
      <c r="C188" t="s">
        <v>224</v>
      </c>
      <c r="D188" t="s">
        <v>1706</v>
      </c>
      <c r="E188" t="s">
        <v>1727</v>
      </c>
    </row>
    <row r="189" spans="1:5" x14ac:dyDescent="0.25">
      <c r="A189" t="s">
        <v>1728</v>
      </c>
      <c r="B189">
        <v>2012</v>
      </c>
      <c r="C189" t="s">
        <v>190</v>
      </c>
      <c r="D189" t="s">
        <v>1729</v>
      </c>
      <c r="E189" t="s">
        <v>1730</v>
      </c>
    </row>
    <row r="190" spans="1:5" x14ac:dyDescent="0.25">
      <c r="A190" t="s">
        <v>1731</v>
      </c>
      <c r="B190">
        <v>2012</v>
      </c>
      <c r="C190" t="s">
        <v>183</v>
      </c>
      <c r="D190" t="s">
        <v>1716</v>
      </c>
      <c r="E190" t="s">
        <v>1732</v>
      </c>
    </row>
    <row r="191" spans="1:5" x14ac:dyDescent="0.25">
      <c r="A191" t="s">
        <v>1733</v>
      </c>
      <c r="B191">
        <v>2012</v>
      </c>
      <c r="C191" t="s">
        <v>190</v>
      </c>
      <c r="D191" t="s">
        <v>1729</v>
      </c>
      <c r="E191" t="s">
        <v>1734</v>
      </c>
    </row>
    <row r="192" spans="1:5" x14ac:dyDescent="0.25">
      <c r="A192" t="s">
        <v>1735</v>
      </c>
      <c r="B192">
        <v>2012</v>
      </c>
      <c r="C192" t="s">
        <v>193</v>
      </c>
      <c r="D192" t="s">
        <v>1736</v>
      </c>
      <c r="E192" t="s">
        <v>1737</v>
      </c>
    </row>
    <row r="193" spans="1:5" x14ac:dyDescent="0.25">
      <c r="A193" t="s">
        <v>1738</v>
      </c>
      <c r="B193">
        <v>2012</v>
      </c>
      <c r="C193" t="s">
        <v>286</v>
      </c>
      <c r="D193" t="s">
        <v>1739</v>
      </c>
      <c r="E193" t="s">
        <v>1740</v>
      </c>
    </row>
    <row r="194" spans="1:5" x14ac:dyDescent="0.25">
      <c r="A194" t="s">
        <v>1741</v>
      </c>
      <c r="B194">
        <v>2012</v>
      </c>
      <c r="C194" t="s">
        <v>178</v>
      </c>
      <c r="D194" t="s">
        <v>1646</v>
      </c>
      <c r="E194" t="s">
        <v>1742</v>
      </c>
    </row>
    <row r="195" spans="1:5" x14ac:dyDescent="0.25">
      <c r="A195" t="s">
        <v>1743</v>
      </c>
      <c r="B195">
        <v>2012</v>
      </c>
      <c r="C195" t="s">
        <v>388</v>
      </c>
      <c r="D195" t="s">
        <v>1744</v>
      </c>
      <c r="E195" t="s">
        <v>1745</v>
      </c>
    </row>
    <row r="196" spans="1:5" x14ac:dyDescent="0.25">
      <c r="A196" t="s">
        <v>1746</v>
      </c>
      <c r="B196">
        <v>2012</v>
      </c>
      <c r="C196" t="s">
        <v>530</v>
      </c>
      <c r="D196" t="s">
        <v>1646</v>
      </c>
      <c r="E196" t="s">
        <v>1747</v>
      </c>
    </row>
    <row r="197" spans="1:5" x14ac:dyDescent="0.25">
      <c r="A197" t="s">
        <v>1748</v>
      </c>
      <c r="B197">
        <v>2012</v>
      </c>
      <c r="C197" t="s">
        <v>935</v>
      </c>
      <c r="D197" t="s">
        <v>1749</v>
      </c>
      <c r="E197" t="s">
        <v>1750</v>
      </c>
    </row>
    <row r="198" spans="1:5" x14ac:dyDescent="0.25">
      <c r="A198" t="s">
        <v>1751</v>
      </c>
      <c r="B198">
        <v>2012</v>
      </c>
      <c r="C198" t="s">
        <v>441</v>
      </c>
      <c r="D198" t="s">
        <v>1752</v>
      </c>
      <c r="E198" t="s">
        <v>1753</v>
      </c>
    </row>
    <row r="199" spans="1:5" x14ac:dyDescent="0.25">
      <c r="A199" t="s">
        <v>1754</v>
      </c>
      <c r="B199">
        <v>2012</v>
      </c>
      <c r="C199" t="s">
        <v>212</v>
      </c>
      <c r="D199" t="s">
        <v>1755</v>
      </c>
      <c r="E199" t="s">
        <v>1756</v>
      </c>
    </row>
    <row r="200" spans="1:5" x14ac:dyDescent="0.25">
      <c r="A200" t="s">
        <v>1757</v>
      </c>
      <c r="B200">
        <v>2012</v>
      </c>
      <c r="C200" t="s">
        <v>801</v>
      </c>
      <c r="D200" t="s">
        <v>1758</v>
      </c>
      <c r="E200" t="s">
        <v>1759</v>
      </c>
    </row>
    <row r="201" spans="1:5" x14ac:dyDescent="0.25">
      <c r="A201" t="s">
        <v>1760</v>
      </c>
      <c r="B201">
        <v>2012</v>
      </c>
      <c r="C201" t="s">
        <v>183</v>
      </c>
      <c r="D201" t="s">
        <v>1716</v>
      </c>
      <c r="E201" t="s">
        <v>1761</v>
      </c>
    </row>
    <row r="202" spans="1:5" x14ac:dyDescent="0.25">
      <c r="A202" t="s">
        <v>1762</v>
      </c>
      <c r="B202">
        <v>2012</v>
      </c>
      <c r="C202" t="s">
        <v>175</v>
      </c>
      <c r="D202" t="s">
        <v>1680</v>
      </c>
      <c r="E202" t="s">
        <v>1763</v>
      </c>
    </row>
    <row r="203" spans="1:5" x14ac:dyDescent="0.25">
      <c r="A203" t="s">
        <v>1764</v>
      </c>
      <c r="B203">
        <v>2012</v>
      </c>
      <c r="C203" t="s">
        <v>242</v>
      </c>
      <c r="D203" t="s">
        <v>1765</v>
      </c>
      <c r="E203" t="s">
        <v>1766</v>
      </c>
    </row>
    <row r="204" spans="1:5" x14ac:dyDescent="0.25">
      <c r="A204" t="s">
        <v>1767</v>
      </c>
      <c r="B204">
        <v>2012</v>
      </c>
      <c r="C204" t="s">
        <v>179</v>
      </c>
      <c r="D204" t="s">
        <v>1666</v>
      </c>
      <c r="E204" t="s">
        <v>1768</v>
      </c>
    </row>
    <row r="205" spans="1:5" x14ac:dyDescent="0.25">
      <c r="A205" t="s">
        <v>1769</v>
      </c>
      <c r="B205">
        <v>2012</v>
      </c>
      <c r="C205" t="s">
        <v>356</v>
      </c>
      <c r="D205" t="s">
        <v>1770</v>
      </c>
      <c r="E205" t="s">
        <v>1771</v>
      </c>
    </row>
    <row r="206" spans="1:5" x14ac:dyDescent="0.25">
      <c r="A206" t="s">
        <v>1772</v>
      </c>
      <c r="B206">
        <v>2012</v>
      </c>
      <c r="C206" t="s">
        <v>203</v>
      </c>
      <c r="D206" t="s">
        <v>1773</v>
      </c>
      <c r="E206" t="s">
        <v>1774</v>
      </c>
    </row>
    <row r="207" spans="1:5" x14ac:dyDescent="0.25">
      <c r="A207" t="s">
        <v>1775</v>
      </c>
      <c r="B207">
        <v>2012</v>
      </c>
      <c r="C207" t="s">
        <v>648</v>
      </c>
      <c r="D207" t="s">
        <v>1776</v>
      </c>
      <c r="E207" t="s">
        <v>1777</v>
      </c>
    </row>
    <row r="208" spans="1:5" x14ac:dyDescent="0.25">
      <c r="A208" t="s">
        <v>1778</v>
      </c>
      <c r="B208">
        <v>2012</v>
      </c>
      <c r="C208" t="s">
        <v>175</v>
      </c>
      <c r="D208" t="s">
        <v>1660</v>
      </c>
      <c r="E208" t="s">
        <v>1779</v>
      </c>
    </row>
    <row r="209" spans="1:5" x14ac:dyDescent="0.25">
      <c r="A209" t="s">
        <v>1780</v>
      </c>
      <c r="B209">
        <v>2012</v>
      </c>
      <c r="C209" t="s">
        <v>283</v>
      </c>
      <c r="D209" t="s">
        <v>1781</v>
      </c>
      <c r="E209" t="s">
        <v>1782</v>
      </c>
    </row>
    <row r="210" spans="1:5" x14ac:dyDescent="0.25">
      <c r="A210" t="s">
        <v>1783</v>
      </c>
      <c r="B210">
        <v>2012</v>
      </c>
      <c r="C210" t="s">
        <v>608</v>
      </c>
      <c r="D210" t="s">
        <v>1724</v>
      </c>
      <c r="E210" t="s">
        <v>1784</v>
      </c>
    </row>
    <row r="211" spans="1:5" x14ac:dyDescent="0.25">
      <c r="A211" t="s">
        <v>1785</v>
      </c>
      <c r="B211">
        <v>2012</v>
      </c>
      <c r="C211" t="s">
        <v>444</v>
      </c>
      <c r="D211" t="s">
        <v>1786</v>
      </c>
      <c r="E211" t="s">
        <v>1787</v>
      </c>
    </row>
    <row r="212" spans="1:5" x14ac:dyDescent="0.25">
      <c r="A212" t="s">
        <v>1788</v>
      </c>
      <c r="B212">
        <v>2012</v>
      </c>
      <c r="C212" t="s">
        <v>319</v>
      </c>
      <c r="D212" t="s">
        <v>1789</v>
      </c>
      <c r="E212" t="s">
        <v>1790</v>
      </c>
    </row>
    <row r="213" spans="1:5" x14ac:dyDescent="0.25">
      <c r="A213" t="s">
        <v>1791</v>
      </c>
      <c r="B213">
        <v>2012</v>
      </c>
      <c r="C213" t="s">
        <v>176</v>
      </c>
      <c r="D213" t="s">
        <v>1792</v>
      </c>
      <c r="E213" t="s">
        <v>1793</v>
      </c>
    </row>
    <row r="214" spans="1:5" x14ac:dyDescent="0.25">
      <c r="A214" t="s">
        <v>1794</v>
      </c>
      <c r="B214">
        <v>2012</v>
      </c>
      <c r="C214" t="s">
        <v>234</v>
      </c>
      <c r="D214" t="s">
        <v>1795</v>
      </c>
      <c r="E214" t="s">
        <v>1796</v>
      </c>
    </row>
    <row r="215" spans="1:5" x14ac:dyDescent="0.25">
      <c r="A215" t="s">
        <v>1797</v>
      </c>
      <c r="B215">
        <v>2012</v>
      </c>
      <c r="C215" t="s">
        <v>229</v>
      </c>
      <c r="D215" t="s">
        <v>1798</v>
      </c>
      <c r="E215" t="s">
        <v>1799</v>
      </c>
    </row>
    <row r="216" spans="1:5" x14ac:dyDescent="0.25">
      <c r="A216" t="s">
        <v>1800</v>
      </c>
      <c r="B216">
        <v>2012</v>
      </c>
      <c r="C216" t="s">
        <v>192</v>
      </c>
      <c r="D216" t="s">
        <v>1672</v>
      </c>
      <c r="E216" t="s">
        <v>1801</v>
      </c>
    </row>
    <row r="217" spans="1:5" x14ac:dyDescent="0.25">
      <c r="A217" t="s">
        <v>1802</v>
      </c>
      <c r="B217">
        <v>2012</v>
      </c>
      <c r="C217" t="s">
        <v>313</v>
      </c>
      <c r="D217" t="s">
        <v>1803</v>
      </c>
      <c r="E217" t="s">
        <v>1804</v>
      </c>
    </row>
    <row r="218" spans="1:5" x14ac:dyDescent="0.25">
      <c r="A218" t="s">
        <v>1805</v>
      </c>
      <c r="B218">
        <v>2012</v>
      </c>
      <c r="C218" t="s">
        <v>194</v>
      </c>
      <c r="D218" t="s">
        <v>1806</v>
      </c>
      <c r="E218" t="s">
        <v>1807</v>
      </c>
    </row>
    <row r="219" spans="1:5" x14ac:dyDescent="0.25">
      <c r="A219" t="s">
        <v>1808</v>
      </c>
      <c r="B219">
        <v>2012</v>
      </c>
      <c r="C219" t="s">
        <v>207</v>
      </c>
      <c r="D219" t="s">
        <v>1634</v>
      </c>
      <c r="E219" t="s">
        <v>1809</v>
      </c>
    </row>
    <row r="220" spans="1:5" x14ac:dyDescent="0.25">
      <c r="A220" t="s">
        <v>1810</v>
      </c>
      <c r="B220">
        <v>2012</v>
      </c>
      <c r="C220" t="s">
        <v>252</v>
      </c>
      <c r="D220" t="s">
        <v>1811</v>
      </c>
      <c r="E220" t="s">
        <v>1812</v>
      </c>
    </row>
    <row r="221" spans="1:5" x14ac:dyDescent="0.25">
      <c r="A221" t="s">
        <v>1813</v>
      </c>
      <c r="B221">
        <v>2012</v>
      </c>
      <c r="C221" t="s">
        <v>178</v>
      </c>
      <c r="D221" t="s">
        <v>1646</v>
      </c>
      <c r="E221" t="s">
        <v>1814</v>
      </c>
    </row>
    <row r="222" spans="1:5" x14ac:dyDescent="0.25">
      <c r="A222" t="s">
        <v>1815</v>
      </c>
      <c r="B222">
        <v>2012</v>
      </c>
      <c r="C222" t="s">
        <v>203</v>
      </c>
      <c r="D222" t="s">
        <v>1816</v>
      </c>
      <c r="E222" t="s">
        <v>1817</v>
      </c>
    </row>
    <row r="223" spans="1:5" x14ac:dyDescent="0.25">
      <c r="A223" t="s">
        <v>1818</v>
      </c>
      <c r="B223">
        <v>2012</v>
      </c>
      <c r="C223" t="s">
        <v>197</v>
      </c>
      <c r="D223" t="s">
        <v>1703</v>
      </c>
      <c r="E223" t="s">
        <v>1819</v>
      </c>
    </row>
    <row r="224" spans="1:5" x14ac:dyDescent="0.25">
      <c r="A224" t="s">
        <v>1820</v>
      </c>
      <c r="B224">
        <v>2012</v>
      </c>
      <c r="C224" t="s">
        <v>184</v>
      </c>
      <c r="D224" t="s">
        <v>1821</v>
      </c>
      <c r="E224" t="s">
        <v>1822</v>
      </c>
    </row>
    <row r="225" spans="1:5" x14ac:dyDescent="0.25">
      <c r="A225" t="s">
        <v>1823</v>
      </c>
      <c r="B225">
        <v>2012</v>
      </c>
      <c r="C225" t="s">
        <v>647</v>
      </c>
      <c r="D225" t="s">
        <v>1824</v>
      </c>
      <c r="E225" t="s">
        <v>1825</v>
      </c>
    </row>
    <row r="226" spans="1:5" x14ac:dyDescent="0.25">
      <c r="A226" t="s">
        <v>1826</v>
      </c>
      <c r="B226">
        <v>2012</v>
      </c>
      <c r="C226" t="s">
        <v>294</v>
      </c>
      <c r="D226" t="s">
        <v>1827</v>
      </c>
      <c r="E226" t="s">
        <v>1828</v>
      </c>
    </row>
    <row r="227" spans="1:5" x14ac:dyDescent="0.25">
      <c r="A227" t="s">
        <v>1829</v>
      </c>
      <c r="B227">
        <v>2012</v>
      </c>
      <c r="C227" t="s">
        <v>177</v>
      </c>
      <c r="D227" t="s">
        <v>1830</v>
      </c>
      <c r="E227" t="s">
        <v>1831</v>
      </c>
    </row>
    <row r="228" spans="1:5" x14ac:dyDescent="0.25">
      <c r="A228" t="s">
        <v>1832</v>
      </c>
      <c r="B228">
        <v>2012</v>
      </c>
      <c r="C228" t="s">
        <v>194</v>
      </c>
      <c r="D228" t="s">
        <v>1806</v>
      </c>
      <c r="E228" t="s">
        <v>1833</v>
      </c>
    </row>
    <row r="229" spans="1:5" x14ac:dyDescent="0.25">
      <c r="A229" t="s">
        <v>1834</v>
      </c>
      <c r="B229">
        <v>2012</v>
      </c>
      <c r="C229" t="s">
        <v>345</v>
      </c>
      <c r="D229" t="s">
        <v>1835</v>
      </c>
      <c r="E229" t="s">
        <v>1836</v>
      </c>
    </row>
    <row r="230" spans="1:5" x14ac:dyDescent="0.25">
      <c r="A230" t="s">
        <v>1837</v>
      </c>
      <c r="B230">
        <v>2012</v>
      </c>
      <c r="C230" t="s">
        <v>230</v>
      </c>
      <c r="D230" t="s">
        <v>1838</v>
      </c>
      <c r="E230" t="s">
        <v>1839</v>
      </c>
    </row>
    <row r="231" spans="1:5" x14ac:dyDescent="0.25">
      <c r="A231" t="s">
        <v>1840</v>
      </c>
      <c r="B231">
        <v>2012</v>
      </c>
      <c r="C231" t="s">
        <v>175</v>
      </c>
      <c r="D231" t="s">
        <v>1841</v>
      </c>
      <c r="E231" t="s">
        <v>1842</v>
      </c>
    </row>
    <row r="232" spans="1:5" x14ac:dyDescent="0.25">
      <c r="A232" t="s">
        <v>1843</v>
      </c>
      <c r="B232">
        <v>2012</v>
      </c>
      <c r="C232" t="s">
        <v>295</v>
      </c>
      <c r="D232" t="s">
        <v>1844</v>
      </c>
      <c r="E232" t="s">
        <v>1845</v>
      </c>
    </row>
    <row r="233" spans="1:5" x14ac:dyDescent="0.25">
      <c r="A233" t="s">
        <v>1846</v>
      </c>
      <c r="B233">
        <v>2012</v>
      </c>
      <c r="C233" t="s">
        <v>835</v>
      </c>
      <c r="D233" t="s">
        <v>1758</v>
      </c>
      <c r="E233" t="s">
        <v>1847</v>
      </c>
    </row>
    <row r="234" spans="1:5" x14ac:dyDescent="0.25">
      <c r="A234" t="s">
        <v>1848</v>
      </c>
      <c r="B234">
        <v>2012</v>
      </c>
      <c r="C234" t="s">
        <v>175</v>
      </c>
      <c r="D234" t="s">
        <v>1849</v>
      </c>
      <c r="E234" t="s">
        <v>1850</v>
      </c>
    </row>
    <row r="235" spans="1:5" x14ac:dyDescent="0.25">
      <c r="A235" t="s">
        <v>1851</v>
      </c>
      <c r="B235">
        <v>2012</v>
      </c>
      <c r="C235" t="s">
        <v>772</v>
      </c>
      <c r="D235" t="s">
        <v>1852</v>
      </c>
      <c r="E235" t="s">
        <v>1853</v>
      </c>
    </row>
    <row r="236" spans="1:5" x14ac:dyDescent="0.25">
      <c r="A236" t="s">
        <v>1854</v>
      </c>
      <c r="B236">
        <v>2012</v>
      </c>
      <c r="C236" t="s">
        <v>265</v>
      </c>
      <c r="D236" t="s">
        <v>1855</v>
      </c>
      <c r="E236" t="s">
        <v>1856</v>
      </c>
    </row>
    <row r="237" spans="1:5" x14ac:dyDescent="0.25">
      <c r="A237" t="s">
        <v>1857</v>
      </c>
      <c r="B237">
        <v>2012</v>
      </c>
      <c r="C237" t="s">
        <v>566</v>
      </c>
      <c r="D237" t="s">
        <v>1858</v>
      </c>
      <c r="E237" t="s">
        <v>1859</v>
      </c>
    </row>
    <row r="238" spans="1:5" x14ac:dyDescent="0.25">
      <c r="A238" t="s">
        <v>1860</v>
      </c>
      <c r="B238">
        <v>2012</v>
      </c>
      <c r="C238" t="s">
        <v>543</v>
      </c>
      <c r="D238" t="s">
        <v>1697</v>
      </c>
      <c r="E238" t="s">
        <v>1861</v>
      </c>
    </row>
    <row r="239" spans="1:5" x14ac:dyDescent="0.25">
      <c r="A239" t="s">
        <v>1862</v>
      </c>
      <c r="B239">
        <v>2012</v>
      </c>
      <c r="C239" t="s">
        <v>184</v>
      </c>
      <c r="D239" t="s">
        <v>1821</v>
      </c>
      <c r="E239" t="s">
        <v>1863</v>
      </c>
    </row>
    <row r="240" spans="1:5" x14ac:dyDescent="0.25">
      <c r="A240" t="s">
        <v>1864</v>
      </c>
      <c r="B240">
        <v>2012</v>
      </c>
      <c r="C240" t="s">
        <v>292</v>
      </c>
      <c r="D240" t="s">
        <v>1865</v>
      </c>
      <c r="E240" t="s">
        <v>1866</v>
      </c>
    </row>
    <row r="241" spans="1:5" x14ac:dyDescent="0.25">
      <c r="A241" t="s">
        <v>1867</v>
      </c>
      <c r="B241">
        <v>2012</v>
      </c>
      <c r="C241" t="s">
        <v>417</v>
      </c>
      <c r="D241" t="s">
        <v>1628</v>
      </c>
      <c r="E241" t="s">
        <v>1868</v>
      </c>
    </row>
    <row r="242" spans="1:5" x14ac:dyDescent="0.25">
      <c r="A242" t="s">
        <v>1869</v>
      </c>
      <c r="B242">
        <v>2012</v>
      </c>
      <c r="C242" t="s">
        <v>176</v>
      </c>
      <c r="D242" t="s">
        <v>1640</v>
      </c>
      <c r="E242" t="s">
        <v>1870</v>
      </c>
    </row>
    <row r="243" spans="1:5" x14ac:dyDescent="0.25">
      <c r="A243" t="s">
        <v>1871</v>
      </c>
      <c r="B243">
        <v>2012</v>
      </c>
      <c r="C243" t="s">
        <v>237</v>
      </c>
      <c r="D243" t="s">
        <v>1637</v>
      </c>
      <c r="E243" t="s">
        <v>1872</v>
      </c>
    </row>
    <row r="244" spans="1:5" x14ac:dyDescent="0.25">
      <c r="A244" t="s">
        <v>1873</v>
      </c>
      <c r="B244">
        <v>2012</v>
      </c>
      <c r="C244" t="s">
        <v>427</v>
      </c>
      <c r="D244" t="s">
        <v>1657</v>
      </c>
      <c r="E244" t="s">
        <v>1874</v>
      </c>
    </row>
    <row r="245" spans="1:5" x14ac:dyDescent="0.25">
      <c r="A245" t="s">
        <v>1875</v>
      </c>
      <c r="B245">
        <v>2012</v>
      </c>
      <c r="C245" t="s">
        <v>186</v>
      </c>
      <c r="D245" t="s">
        <v>1692</v>
      </c>
      <c r="E245" t="s">
        <v>1876</v>
      </c>
    </row>
    <row r="246" spans="1:5" x14ac:dyDescent="0.25">
      <c r="A246" t="s">
        <v>1877</v>
      </c>
      <c r="B246">
        <v>2012</v>
      </c>
      <c r="C246" t="s">
        <v>180</v>
      </c>
      <c r="D246" t="s">
        <v>1803</v>
      </c>
      <c r="E246" t="s">
        <v>1878</v>
      </c>
    </row>
    <row r="247" spans="1:5" x14ac:dyDescent="0.25">
      <c r="A247" t="s">
        <v>1879</v>
      </c>
      <c r="B247">
        <v>2012</v>
      </c>
      <c r="C247" t="s">
        <v>175</v>
      </c>
      <c r="D247" t="s">
        <v>1841</v>
      </c>
      <c r="E247" t="s">
        <v>1880</v>
      </c>
    </row>
    <row r="248" spans="1:5" x14ac:dyDescent="0.25">
      <c r="A248" t="s">
        <v>1881</v>
      </c>
      <c r="B248">
        <v>2012</v>
      </c>
      <c r="C248" t="s">
        <v>240</v>
      </c>
      <c r="D248" t="s">
        <v>1882</v>
      </c>
      <c r="E248" t="s">
        <v>1883</v>
      </c>
    </row>
    <row r="249" spans="1:5" x14ac:dyDescent="0.25">
      <c r="A249" t="s">
        <v>1884</v>
      </c>
      <c r="B249">
        <v>2012</v>
      </c>
      <c r="C249" t="s">
        <v>237</v>
      </c>
      <c r="D249" t="s">
        <v>1637</v>
      </c>
      <c r="E249" t="s">
        <v>1885</v>
      </c>
    </row>
    <row r="250" spans="1:5" x14ac:dyDescent="0.25">
      <c r="A250" t="s">
        <v>1886</v>
      </c>
      <c r="B250">
        <v>2012</v>
      </c>
      <c r="C250" t="s">
        <v>495</v>
      </c>
      <c r="D250" t="s">
        <v>1666</v>
      </c>
      <c r="E250" t="s">
        <v>1887</v>
      </c>
    </row>
    <row r="251" spans="1:5" x14ac:dyDescent="0.25">
      <c r="A251" t="s">
        <v>1888</v>
      </c>
      <c r="B251">
        <v>2012</v>
      </c>
      <c r="C251" t="s">
        <v>298</v>
      </c>
      <c r="D251" t="s">
        <v>1889</v>
      </c>
      <c r="E251" t="s">
        <v>1890</v>
      </c>
    </row>
    <row r="252" spans="1:5" x14ac:dyDescent="0.25">
      <c r="A252" t="s">
        <v>1891</v>
      </c>
      <c r="B252">
        <v>2012</v>
      </c>
      <c r="C252" t="s">
        <v>406</v>
      </c>
      <c r="D252" t="s">
        <v>1892</v>
      </c>
      <c r="E252" t="s">
        <v>1893</v>
      </c>
    </row>
    <row r="253" spans="1:5" x14ac:dyDescent="0.25">
      <c r="A253" t="s">
        <v>1894</v>
      </c>
      <c r="B253">
        <v>2012</v>
      </c>
      <c r="C253" t="s">
        <v>204</v>
      </c>
      <c r="D253" t="s">
        <v>1895</v>
      </c>
      <c r="E253" t="s">
        <v>1896</v>
      </c>
    </row>
    <row r="254" spans="1:5" x14ac:dyDescent="0.25">
      <c r="A254" t="s">
        <v>1897</v>
      </c>
      <c r="B254">
        <v>2012</v>
      </c>
      <c r="C254" t="s">
        <v>198</v>
      </c>
      <c r="D254" t="s">
        <v>1719</v>
      </c>
      <c r="E254" t="s">
        <v>1898</v>
      </c>
    </row>
    <row r="255" spans="1:5" x14ac:dyDescent="0.25">
      <c r="A255" t="s">
        <v>1899</v>
      </c>
      <c r="B255">
        <v>2012</v>
      </c>
      <c r="C255" t="s">
        <v>344</v>
      </c>
      <c r="D255" t="s">
        <v>1786</v>
      </c>
      <c r="E255" t="s">
        <v>1900</v>
      </c>
    </row>
    <row r="256" spans="1:5" x14ac:dyDescent="0.25">
      <c r="A256" t="s">
        <v>1901</v>
      </c>
      <c r="B256">
        <v>2012</v>
      </c>
      <c r="C256" t="s">
        <v>310</v>
      </c>
      <c r="D256" t="s">
        <v>1902</v>
      </c>
      <c r="E256" t="s">
        <v>1903</v>
      </c>
    </row>
    <row r="257" spans="1:5" x14ac:dyDescent="0.25">
      <c r="A257" t="s">
        <v>1904</v>
      </c>
      <c r="B257">
        <v>2012</v>
      </c>
      <c r="C257" t="s">
        <v>254</v>
      </c>
      <c r="D257" t="s">
        <v>1905</v>
      </c>
      <c r="E257" t="s">
        <v>1906</v>
      </c>
    </row>
    <row r="258" spans="1:5" x14ac:dyDescent="0.25">
      <c r="A258" t="s">
        <v>1907</v>
      </c>
      <c r="B258">
        <v>2012</v>
      </c>
      <c r="C258" t="s">
        <v>280</v>
      </c>
      <c r="D258" t="s">
        <v>1908</v>
      </c>
      <c r="E258" t="s">
        <v>1909</v>
      </c>
    </row>
    <row r="259" spans="1:5" x14ac:dyDescent="0.25">
      <c r="A259" t="s">
        <v>1910</v>
      </c>
      <c r="B259">
        <v>2012</v>
      </c>
      <c r="C259" t="s">
        <v>305</v>
      </c>
      <c r="D259" t="s">
        <v>1911</v>
      </c>
      <c r="E259" t="s">
        <v>1912</v>
      </c>
    </row>
    <row r="260" spans="1:5" x14ac:dyDescent="0.25">
      <c r="A260" t="s">
        <v>1913</v>
      </c>
      <c r="B260">
        <v>2012</v>
      </c>
      <c r="C260" t="s">
        <v>447</v>
      </c>
      <c r="D260" t="s">
        <v>1914</v>
      </c>
      <c r="E260" t="s">
        <v>1915</v>
      </c>
    </row>
    <row r="261" spans="1:5" x14ac:dyDescent="0.25">
      <c r="A261" t="s">
        <v>1916</v>
      </c>
      <c r="B261">
        <v>2012</v>
      </c>
      <c r="C261" t="s">
        <v>370</v>
      </c>
      <c r="D261" t="s">
        <v>1917</v>
      </c>
      <c r="E261" t="s">
        <v>1918</v>
      </c>
    </row>
    <row r="262" spans="1:5" x14ac:dyDescent="0.25">
      <c r="A262" t="s">
        <v>1919</v>
      </c>
      <c r="B262">
        <v>2012</v>
      </c>
      <c r="C262" t="s">
        <v>190</v>
      </c>
      <c r="D262" t="s">
        <v>1729</v>
      </c>
      <c r="E262" t="s">
        <v>1920</v>
      </c>
    </row>
    <row r="263" spans="1:5" x14ac:dyDescent="0.25">
      <c r="A263" t="s">
        <v>1921</v>
      </c>
      <c r="B263">
        <v>2012</v>
      </c>
      <c r="C263" t="s">
        <v>180</v>
      </c>
      <c r="D263" t="s">
        <v>1803</v>
      </c>
      <c r="E263" t="s">
        <v>1922</v>
      </c>
    </row>
    <row r="264" spans="1:5" x14ac:dyDescent="0.25">
      <c r="A264" t="s">
        <v>1923</v>
      </c>
      <c r="B264">
        <v>2012</v>
      </c>
      <c r="C264" t="s">
        <v>597</v>
      </c>
      <c r="D264" t="s">
        <v>1924</v>
      </c>
      <c r="E264" t="s">
        <v>1925</v>
      </c>
    </row>
    <row r="265" spans="1:5" x14ac:dyDescent="0.25">
      <c r="A265" t="s">
        <v>1926</v>
      </c>
      <c r="B265">
        <v>2012</v>
      </c>
      <c r="C265" t="s">
        <v>469</v>
      </c>
      <c r="D265" t="s">
        <v>1927</v>
      </c>
      <c r="E265" t="s">
        <v>1928</v>
      </c>
    </row>
    <row r="266" spans="1:5" x14ac:dyDescent="0.25">
      <c r="A266" t="s">
        <v>1929</v>
      </c>
      <c r="B266">
        <v>2012</v>
      </c>
      <c r="C266" t="s">
        <v>639</v>
      </c>
      <c r="D266" t="s">
        <v>1930</v>
      </c>
      <c r="E266" t="s">
        <v>1931</v>
      </c>
    </row>
    <row r="267" spans="1:5" x14ac:dyDescent="0.25">
      <c r="A267" t="s">
        <v>1932</v>
      </c>
      <c r="B267">
        <v>2012</v>
      </c>
      <c r="C267" t="s">
        <v>290</v>
      </c>
      <c r="D267" t="s">
        <v>1933</v>
      </c>
      <c r="E267" t="s">
        <v>1934</v>
      </c>
    </row>
    <row r="268" spans="1:5" x14ac:dyDescent="0.25">
      <c r="A268" t="s">
        <v>1935</v>
      </c>
      <c r="B268">
        <v>2012</v>
      </c>
      <c r="C268" t="s">
        <v>176</v>
      </c>
      <c r="D268" t="s">
        <v>1792</v>
      </c>
      <c r="E268" t="s">
        <v>1936</v>
      </c>
    </row>
    <row r="269" spans="1:5" x14ac:dyDescent="0.25">
      <c r="A269" t="s">
        <v>1937</v>
      </c>
      <c r="B269">
        <v>2012</v>
      </c>
      <c r="C269" t="s">
        <v>306</v>
      </c>
      <c r="D269" t="s">
        <v>1938</v>
      </c>
      <c r="E269" t="s">
        <v>1939</v>
      </c>
    </row>
    <row r="270" spans="1:5" x14ac:dyDescent="0.25">
      <c r="A270" t="s">
        <v>1940</v>
      </c>
      <c r="B270">
        <v>2012</v>
      </c>
      <c r="C270" t="s">
        <v>230</v>
      </c>
      <c r="D270" t="s">
        <v>1941</v>
      </c>
      <c r="E270" t="s">
        <v>1942</v>
      </c>
    </row>
    <row r="271" spans="1:5" x14ac:dyDescent="0.25">
      <c r="A271" t="s">
        <v>1943</v>
      </c>
      <c r="B271">
        <v>2012</v>
      </c>
      <c r="C271" t="s">
        <v>525</v>
      </c>
      <c r="D271" t="s">
        <v>1646</v>
      </c>
      <c r="E271" t="s">
        <v>1944</v>
      </c>
    </row>
    <row r="272" spans="1:5" x14ac:dyDescent="0.25">
      <c r="A272" t="s">
        <v>1945</v>
      </c>
      <c r="B272">
        <v>2012</v>
      </c>
      <c r="C272" t="s">
        <v>366</v>
      </c>
      <c r="D272" t="s">
        <v>1933</v>
      </c>
      <c r="E272" t="s">
        <v>1946</v>
      </c>
    </row>
    <row r="273" spans="1:5" x14ac:dyDescent="0.25">
      <c r="A273" t="s">
        <v>1947</v>
      </c>
      <c r="B273">
        <v>2012</v>
      </c>
      <c r="C273" t="s">
        <v>822</v>
      </c>
      <c r="D273" t="s">
        <v>1666</v>
      </c>
      <c r="E273" t="s">
        <v>1948</v>
      </c>
    </row>
    <row r="274" spans="1:5" x14ac:dyDescent="0.25">
      <c r="A274" t="s">
        <v>1949</v>
      </c>
      <c r="B274">
        <v>2012</v>
      </c>
      <c r="C274" t="s">
        <v>422</v>
      </c>
      <c r="D274" t="s">
        <v>1950</v>
      </c>
      <c r="E274" t="s">
        <v>1951</v>
      </c>
    </row>
    <row r="275" spans="1:5" x14ac:dyDescent="0.25">
      <c r="A275" t="s">
        <v>1952</v>
      </c>
      <c r="B275">
        <v>2012</v>
      </c>
      <c r="C275" t="s">
        <v>182</v>
      </c>
      <c r="D275" t="s">
        <v>1941</v>
      </c>
      <c r="E275" t="s">
        <v>1953</v>
      </c>
    </row>
    <row r="276" spans="1:5" x14ac:dyDescent="0.25">
      <c r="A276" t="s">
        <v>1954</v>
      </c>
      <c r="B276">
        <v>2012</v>
      </c>
      <c r="C276" t="s">
        <v>577</v>
      </c>
      <c r="D276" t="s">
        <v>1955</v>
      </c>
      <c r="E276" t="s">
        <v>1956</v>
      </c>
    </row>
    <row r="277" spans="1:5" x14ac:dyDescent="0.25">
      <c r="A277" t="s">
        <v>1957</v>
      </c>
      <c r="B277">
        <v>2012</v>
      </c>
      <c r="C277" t="s">
        <v>707</v>
      </c>
      <c r="D277" t="s">
        <v>1803</v>
      </c>
      <c r="E277" t="s">
        <v>1958</v>
      </c>
    </row>
    <row r="278" spans="1:5" x14ac:dyDescent="0.25">
      <c r="A278" t="s">
        <v>1959</v>
      </c>
      <c r="B278">
        <v>2012</v>
      </c>
      <c r="C278" t="s">
        <v>218</v>
      </c>
      <c r="D278" t="s">
        <v>1628</v>
      </c>
      <c r="E278" t="s">
        <v>1960</v>
      </c>
    </row>
    <row r="279" spans="1:5" x14ac:dyDescent="0.25">
      <c r="A279" t="s">
        <v>1961</v>
      </c>
      <c r="B279">
        <v>2012</v>
      </c>
      <c r="C279" t="s">
        <v>179</v>
      </c>
      <c r="D279" t="s">
        <v>1666</v>
      </c>
      <c r="E279" t="s">
        <v>1962</v>
      </c>
    </row>
    <row r="280" spans="1:5" x14ac:dyDescent="0.25">
      <c r="A280" t="s">
        <v>1963</v>
      </c>
      <c r="B280">
        <v>2012</v>
      </c>
      <c r="C280" t="s">
        <v>461</v>
      </c>
      <c r="D280" t="s">
        <v>1964</v>
      </c>
      <c r="E280" t="s">
        <v>1965</v>
      </c>
    </row>
    <row r="281" spans="1:5" x14ac:dyDescent="0.25">
      <c r="A281" t="s">
        <v>1966</v>
      </c>
      <c r="B281">
        <v>2012</v>
      </c>
      <c r="C281" t="s">
        <v>183</v>
      </c>
      <c r="D281" t="s">
        <v>1716</v>
      </c>
      <c r="E281" t="s">
        <v>1967</v>
      </c>
    </row>
    <row r="282" spans="1:5" x14ac:dyDescent="0.25">
      <c r="A282" t="s">
        <v>1968</v>
      </c>
      <c r="B282">
        <v>2012</v>
      </c>
      <c r="C282" t="s">
        <v>250</v>
      </c>
      <c r="D282" t="s">
        <v>1969</v>
      </c>
      <c r="E282" t="s">
        <v>1970</v>
      </c>
    </row>
    <row r="283" spans="1:5" x14ac:dyDescent="0.25">
      <c r="A283" t="s">
        <v>1971</v>
      </c>
      <c r="B283">
        <v>2012</v>
      </c>
      <c r="C283" t="s">
        <v>373</v>
      </c>
      <c r="D283" t="s">
        <v>1972</v>
      </c>
      <c r="E283" t="s">
        <v>1973</v>
      </c>
    </row>
    <row r="284" spans="1:5" x14ac:dyDescent="0.25">
      <c r="A284" t="s">
        <v>1974</v>
      </c>
      <c r="B284">
        <v>2012</v>
      </c>
      <c r="C284" t="s">
        <v>242</v>
      </c>
      <c r="D284" t="s">
        <v>1975</v>
      </c>
      <c r="E284" t="s">
        <v>1976</v>
      </c>
    </row>
    <row r="285" spans="1:5" x14ac:dyDescent="0.25">
      <c r="A285" t="s">
        <v>1977</v>
      </c>
      <c r="B285">
        <v>2012</v>
      </c>
      <c r="C285" t="s">
        <v>178</v>
      </c>
      <c r="D285" t="s">
        <v>1978</v>
      </c>
      <c r="E285" t="s">
        <v>1979</v>
      </c>
    </row>
    <row r="286" spans="1:5" x14ac:dyDescent="0.25">
      <c r="A286" t="s">
        <v>1980</v>
      </c>
      <c r="B286">
        <v>2012</v>
      </c>
      <c r="C286" t="s">
        <v>202</v>
      </c>
      <c r="D286" t="s">
        <v>1981</v>
      </c>
      <c r="E286" t="s">
        <v>1982</v>
      </c>
    </row>
    <row r="287" spans="1:5" x14ac:dyDescent="0.25">
      <c r="A287" t="s">
        <v>1983</v>
      </c>
      <c r="B287">
        <v>2012</v>
      </c>
      <c r="C287" t="s">
        <v>523</v>
      </c>
      <c r="D287" t="s">
        <v>1984</v>
      </c>
      <c r="E287" t="s">
        <v>1985</v>
      </c>
    </row>
    <row r="288" spans="1:5" x14ac:dyDescent="0.25">
      <c r="A288" t="s">
        <v>1986</v>
      </c>
      <c r="B288">
        <v>2012</v>
      </c>
      <c r="C288" t="s">
        <v>190</v>
      </c>
      <c r="D288" t="s">
        <v>1729</v>
      </c>
      <c r="E288" t="s">
        <v>1987</v>
      </c>
    </row>
    <row r="289" spans="1:5" x14ac:dyDescent="0.25">
      <c r="A289" t="s">
        <v>1988</v>
      </c>
      <c r="B289">
        <v>2012</v>
      </c>
      <c r="C289" t="s">
        <v>656</v>
      </c>
      <c r="D289" t="s">
        <v>1989</v>
      </c>
      <c r="E289" t="s">
        <v>1990</v>
      </c>
    </row>
    <row r="290" spans="1:5" x14ac:dyDescent="0.25">
      <c r="A290" t="s">
        <v>1991</v>
      </c>
      <c r="B290">
        <v>2012</v>
      </c>
      <c r="C290" t="s">
        <v>371</v>
      </c>
      <c r="D290" t="s">
        <v>1992</v>
      </c>
      <c r="E290" t="s">
        <v>1993</v>
      </c>
    </row>
    <row r="291" spans="1:5" x14ac:dyDescent="0.25">
      <c r="A291" t="s">
        <v>1994</v>
      </c>
      <c r="B291">
        <v>2012</v>
      </c>
      <c r="C291" t="s">
        <v>176</v>
      </c>
      <c r="D291" t="s">
        <v>1792</v>
      </c>
      <c r="E291" t="s">
        <v>1995</v>
      </c>
    </row>
    <row r="292" spans="1:5" x14ac:dyDescent="0.25">
      <c r="A292" t="s">
        <v>1996</v>
      </c>
      <c r="B292">
        <v>2012</v>
      </c>
      <c r="C292" t="s">
        <v>409</v>
      </c>
      <c r="D292" t="s">
        <v>1997</v>
      </c>
      <c r="E292" t="s">
        <v>1998</v>
      </c>
    </row>
    <row r="293" spans="1:5" x14ac:dyDescent="0.25">
      <c r="A293" t="s">
        <v>1999</v>
      </c>
      <c r="B293">
        <v>2012</v>
      </c>
      <c r="C293" t="s">
        <v>551</v>
      </c>
      <c r="D293" t="s">
        <v>2000</v>
      </c>
      <c r="E293" t="s">
        <v>2001</v>
      </c>
    </row>
    <row r="294" spans="1:5" x14ac:dyDescent="0.25">
      <c r="A294" t="s">
        <v>2002</v>
      </c>
      <c r="B294">
        <v>2012</v>
      </c>
      <c r="C294" t="s">
        <v>250</v>
      </c>
      <c r="D294" t="s">
        <v>1969</v>
      </c>
      <c r="E294" t="s">
        <v>2003</v>
      </c>
    </row>
    <row r="295" spans="1:5" x14ac:dyDescent="0.25">
      <c r="A295" t="s">
        <v>2004</v>
      </c>
      <c r="B295">
        <v>2012</v>
      </c>
      <c r="C295" t="s">
        <v>182</v>
      </c>
      <c r="D295" t="s">
        <v>1941</v>
      </c>
      <c r="E295" t="s">
        <v>2005</v>
      </c>
    </row>
    <row r="296" spans="1:5" x14ac:dyDescent="0.25">
      <c r="A296" t="s">
        <v>2006</v>
      </c>
      <c r="B296">
        <v>2012</v>
      </c>
      <c r="C296" t="s">
        <v>362</v>
      </c>
      <c r="D296" t="s">
        <v>2007</v>
      </c>
      <c r="E296" t="s">
        <v>2008</v>
      </c>
    </row>
    <row r="297" spans="1:5" x14ac:dyDescent="0.25">
      <c r="A297" t="s">
        <v>2009</v>
      </c>
      <c r="B297">
        <v>2012</v>
      </c>
      <c r="C297" t="s">
        <v>219</v>
      </c>
      <c r="D297" t="s">
        <v>2010</v>
      </c>
      <c r="E297" t="s">
        <v>2011</v>
      </c>
    </row>
    <row r="298" spans="1:5" x14ac:dyDescent="0.25">
      <c r="A298" t="s">
        <v>2012</v>
      </c>
      <c r="B298">
        <v>2012</v>
      </c>
      <c r="C298" t="s">
        <v>902</v>
      </c>
      <c r="D298" t="s">
        <v>2013</v>
      </c>
      <c r="E298" t="s">
        <v>2014</v>
      </c>
    </row>
    <row r="299" spans="1:5" x14ac:dyDescent="0.25">
      <c r="A299" t="s">
        <v>2015</v>
      </c>
      <c r="B299">
        <v>2012</v>
      </c>
      <c r="C299" t="s">
        <v>204</v>
      </c>
      <c r="D299" t="s">
        <v>2016</v>
      </c>
      <c r="E299" t="s">
        <v>2017</v>
      </c>
    </row>
    <row r="300" spans="1:5" x14ac:dyDescent="0.25">
      <c r="A300" t="s">
        <v>2018</v>
      </c>
      <c r="B300">
        <v>2012</v>
      </c>
      <c r="C300" t="s">
        <v>200</v>
      </c>
      <c r="D300" t="s">
        <v>2019</v>
      </c>
      <c r="E300" t="s">
        <v>2020</v>
      </c>
    </row>
    <row r="301" spans="1:5" x14ac:dyDescent="0.25">
      <c r="A301" t="s">
        <v>2021</v>
      </c>
      <c r="B301">
        <v>2012</v>
      </c>
      <c r="C301" t="s">
        <v>204</v>
      </c>
      <c r="D301" t="s">
        <v>2016</v>
      </c>
      <c r="E301" t="s">
        <v>2022</v>
      </c>
    </row>
    <row r="302" spans="1:5" x14ac:dyDescent="0.25">
      <c r="A302" t="s">
        <v>2023</v>
      </c>
      <c r="B302">
        <v>2012</v>
      </c>
      <c r="C302" t="s">
        <v>380</v>
      </c>
      <c r="D302" t="s">
        <v>2024</v>
      </c>
      <c r="E302" t="s">
        <v>2025</v>
      </c>
    </row>
    <row r="303" spans="1:5" x14ac:dyDescent="0.25">
      <c r="A303" t="s">
        <v>2026</v>
      </c>
      <c r="B303">
        <v>2012</v>
      </c>
      <c r="C303" t="s">
        <v>365</v>
      </c>
      <c r="D303" t="s">
        <v>2027</v>
      </c>
      <c r="E303" t="s">
        <v>2028</v>
      </c>
    </row>
    <row r="304" spans="1:5" x14ac:dyDescent="0.25">
      <c r="A304" t="s">
        <v>2029</v>
      </c>
      <c r="B304">
        <v>2012</v>
      </c>
      <c r="C304" t="s">
        <v>200</v>
      </c>
      <c r="D304" t="s">
        <v>2030</v>
      </c>
      <c r="E304" t="s">
        <v>2031</v>
      </c>
    </row>
    <row r="305" spans="1:5" x14ac:dyDescent="0.25">
      <c r="A305" t="s">
        <v>2032</v>
      </c>
      <c r="B305">
        <v>2012</v>
      </c>
      <c r="C305" t="s">
        <v>581</v>
      </c>
      <c r="D305" t="s">
        <v>2033</v>
      </c>
      <c r="E305" t="s">
        <v>2034</v>
      </c>
    </row>
    <row r="306" spans="1:5" x14ac:dyDescent="0.25">
      <c r="A306" t="s">
        <v>2035</v>
      </c>
      <c r="B306">
        <v>2012</v>
      </c>
      <c r="C306" t="s">
        <v>341</v>
      </c>
      <c r="D306" t="s">
        <v>2036</v>
      </c>
      <c r="E306" t="s">
        <v>2037</v>
      </c>
    </row>
    <row r="307" spans="1:5" x14ac:dyDescent="0.25">
      <c r="A307" t="s">
        <v>2038</v>
      </c>
      <c r="B307">
        <v>2012</v>
      </c>
      <c r="C307" t="s">
        <v>233</v>
      </c>
      <c r="D307" t="s">
        <v>1663</v>
      </c>
      <c r="E307" t="s">
        <v>2039</v>
      </c>
    </row>
    <row r="308" spans="1:5" x14ac:dyDescent="0.25">
      <c r="A308" t="s">
        <v>2040</v>
      </c>
      <c r="B308">
        <v>2012</v>
      </c>
      <c r="C308" t="s">
        <v>269</v>
      </c>
      <c r="D308" t="s">
        <v>2041</v>
      </c>
      <c r="E308" t="s">
        <v>2042</v>
      </c>
    </row>
    <row r="309" spans="1:5" x14ac:dyDescent="0.25">
      <c r="A309" t="s">
        <v>2043</v>
      </c>
      <c r="B309">
        <v>2012</v>
      </c>
      <c r="C309" t="s">
        <v>834</v>
      </c>
      <c r="D309" t="s">
        <v>2044</v>
      </c>
      <c r="E309" t="s">
        <v>2045</v>
      </c>
    </row>
    <row r="310" spans="1:5" x14ac:dyDescent="0.25">
      <c r="A310" t="s">
        <v>2046</v>
      </c>
      <c r="B310">
        <v>2012</v>
      </c>
      <c r="C310" t="s">
        <v>175</v>
      </c>
      <c r="D310" t="s">
        <v>1680</v>
      </c>
      <c r="E310" t="s">
        <v>2047</v>
      </c>
    </row>
    <row r="311" spans="1:5" x14ac:dyDescent="0.25">
      <c r="A311" t="s">
        <v>2048</v>
      </c>
      <c r="B311">
        <v>2012</v>
      </c>
      <c r="C311" t="s">
        <v>443</v>
      </c>
      <c r="D311" t="s">
        <v>2049</v>
      </c>
      <c r="E311" t="s">
        <v>2050</v>
      </c>
    </row>
    <row r="312" spans="1:5" x14ac:dyDescent="0.25">
      <c r="A312" t="s">
        <v>2051</v>
      </c>
      <c r="B312">
        <v>2012</v>
      </c>
      <c r="C312" t="s">
        <v>198</v>
      </c>
      <c r="D312" t="s">
        <v>1719</v>
      </c>
      <c r="E312" t="s">
        <v>2052</v>
      </c>
    </row>
    <row r="313" spans="1:5" x14ac:dyDescent="0.25">
      <c r="A313" t="s">
        <v>2053</v>
      </c>
      <c r="B313">
        <v>2012</v>
      </c>
      <c r="C313" t="s">
        <v>844</v>
      </c>
      <c r="D313" t="s">
        <v>2054</v>
      </c>
      <c r="E313" t="s">
        <v>2055</v>
      </c>
    </row>
    <row r="314" spans="1:5" x14ac:dyDescent="0.25">
      <c r="A314" t="s">
        <v>2056</v>
      </c>
      <c r="B314">
        <v>2012</v>
      </c>
      <c r="C314" t="s">
        <v>549</v>
      </c>
      <c r="D314" t="s">
        <v>1744</v>
      </c>
      <c r="E314" t="s">
        <v>2057</v>
      </c>
    </row>
    <row r="315" spans="1:5" x14ac:dyDescent="0.25">
      <c r="A315" t="s">
        <v>2058</v>
      </c>
      <c r="B315">
        <v>2012</v>
      </c>
      <c r="C315" t="s">
        <v>660</v>
      </c>
      <c r="D315" t="s">
        <v>2059</v>
      </c>
      <c r="E315" t="s">
        <v>2060</v>
      </c>
    </row>
    <row r="316" spans="1:5" x14ac:dyDescent="0.25">
      <c r="A316" t="s">
        <v>2061</v>
      </c>
      <c r="B316">
        <v>2012</v>
      </c>
      <c r="C316" t="s">
        <v>280</v>
      </c>
      <c r="D316" t="s">
        <v>1908</v>
      </c>
      <c r="E316" t="s">
        <v>2062</v>
      </c>
    </row>
    <row r="317" spans="1:5" x14ac:dyDescent="0.25">
      <c r="A317" t="s">
        <v>2063</v>
      </c>
      <c r="B317">
        <v>2012</v>
      </c>
      <c r="C317" t="s">
        <v>928</v>
      </c>
      <c r="D317" t="s">
        <v>1992</v>
      </c>
      <c r="E317" t="s">
        <v>2064</v>
      </c>
    </row>
    <row r="318" spans="1:5" x14ac:dyDescent="0.25">
      <c r="A318" t="s">
        <v>2065</v>
      </c>
      <c r="B318">
        <v>2012</v>
      </c>
      <c r="C318" t="s">
        <v>280</v>
      </c>
      <c r="D318" t="s">
        <v>1908</v>
      </c>
      <c r="E318" t="s">
        <v>2066</v>
      </c>
    </row>
    <row r="319" spans="1:5" x14ac:dyDescent="0.25">
      <c r="A319" t="s">
        <v>2067</v>
      </c>
      <c r="B319">
        <v>2012</v>
      </c>
      <c r="C319" t="s">
        <v>178</v>
      </c>
      <c r="D319" t="s">
        <v>1646</v>
      </c>
      <c r="E319" t="s">
        <v>2068</v>
      </c>
    </row>
    <row r="320" spans="1:5" x14ac:dyDescent="0.25">
      <c r="A320" t="s">
        <v>2069</v>
      </c>
      <c r="B320">
        <v>2012</v>
      </c>
      <c r="C320" t="s">
        <v>376</v>
      </c>
      <c r="D320" t="s">
        <v>2070</v>
      </c>
      <c r="E320" t="s">
        <v>2071</v>
      </c>
    </row>
    <row r="321" spans="1:5" x14ac:dyDescent="0.25">
      <c r="A321" t="s">
        <v>2072</v>
      </c>
      <c r="B321">
        <v>2012</v>
      </c>
      <c r="C321" t="s">
        <v>175</v>
      </c>
      <c r="D321" t="s">
        <v>1643</v>
      </c>
      <c r="E321" t="s">
        <v>2073</v>
      </c>
    </row>
    <row r="322" spans="1:5" x14ac:dyDescent="0.25">
      <c r="A322" t="s">
        <v>2074</v>
      </c>
      <c r="B322">
        <v>2012</v>
      </c>
      <c r="C322" t="s">
        <v>241</v>
      </c>
      <c r="D322" t="s">
        <v>2075</v>
      </c>
      <c r="E322" t="s">
        <v>2076</v>
      </c>
    </row>
    <row r="323" spans="1:5" x14ac:dyDescent="0.25">
      <c r="A323" t="s">
        <v>2077</v>
      </c>
      <c r="B323">
        <v>2012</v>
      </c>
      <c r="C323" t="s">
        <v>176</v>
      </c>
      <c r="D323" t="s">
        <v>1792</v>
      </c>
      <c r="E323" t="s">
        <v>2078</v>
      </c>
    </row>
    <row r="324" spans="1:5" x14ac:dyDescent="0.25">
      <c r="A324" t="s">
        <v>2079</v>
      </c>
      <c r="B324">
        <v>2012</v>
      </c>
      <c r="C324" t="s">
        <v>276</v>
      </c>
      <c r="D324" t="s">
        <v>2041</v>
      </c>
      <c r="E324" t="s">
        <v>2080</v>
      </c>
    </row>
    <row r="325" spans="1:5" x14ac:dyDescent="0.25">
      <c r="A325" t="s">
        <v>2081</v>
      </c>
      <c r="B325">
        <v>2012</v>
      </c>
      <c r="C325" t="s">
        <v>365</v>
      </c>
      <c r="D325" t="s">
        <v>2027</v>
      </c>
      <c r="E325" t="s">
        <v>2082</v>
      </c>
    </row>
    <row r="326" spans="1:5" x14ac:dyDescent="0.25">
      <c r="A326" t="s">
        <v>2083</v>
      </c>
      <c r="B326">
        <v>2012</v>
      </c>
      <c r="C326" t="s">
        <v>683</v>
      </c>
      <c r="D326" t="s">
        <v>2084</v>
      </c>
      <c r="E326" t="s">
        <v>2085</v>
      </c>
    </row>
    <row r="327" spans="1:5" x14ac:dyDescent="0.25">
      <c r="A327" t="s">
        <v>2086</v>
      </c>
      <c r="B327">
        <v>2012</v>
      </c>
      <c r="C327" t="s">
        <v>241</v>
      </c>
      <c r="D327" t="s">
        <v>2075</v>
      </c>
      <c r="E327" t="s">
        <v>2087</v>
      </c>
    </row>
    <row r="328" spans="1:5" x14ac:dyDescent="0.25">
      <c r="A328" t="s">
        <v>2088</v>
      </c>
      <c r="B328">
        <v>2012</v>
      </c>
      <c r="C328" t="s">
        <v>177</v>
      </c>
      <c r="D328" t="s">
        <v>2089</v>
      </c>
      <c r="E328" t="s">
        <v>2090</v>
      </c>
    </row>
    <row r="329" spans="1:5" x14ac:dyDescent="0.25">
      <c r="A329" t="s">
        <v>2091</v>
      </c>
      <c r="B329">
        <v>2012</v>
      </c>
      <c r="C329" t="s">
        <v>332</v>
      </c>
      <c r="D329" t="s">
        <v>2092</v>
      </c>
      <c r="E329" t="s">
        <v>2093</v>
      </c>
    </row>
    <row r="330" spans="1:5" x14ac:dyDescent="0.25">
      <c r="A330" t="s">
        <v>2094</v>
      </c>
      <c r="B330">
        <v>2012</v>
      </c>
      <c r="C330" t="s">
        <v>186</v>
      </c>
      <c r="D330" t="s">
        <v>1692</v>
      </c>
      <c r="E330" t="s">
        <v>2095</v>
      </c>
    </row>
    <row r="331" spans="1:5" x14ac:dyDescent="0.25">
      <c r="A331" t="s">
        <v>2096</v>
      </c>
      <c r="B331">
        <v>2012</v>
      </c>
      <c r="C331" t="s">
        <v>202</v>
      </c>
      <c r="D331" t="s">
        <v>1981</v>
      </c>
      <c r="E331" t="s">
        <v>2097</v>
      </c>
    </row>
    <row r="332" spans="1:5" x14ac:dyDescent="0.25">
      <c r="A332" t="s">
        <v>2098</v>
      </c>
      <c r="B332">
        <v>2012</v>
      </c>
      <c r="C332" t="s">
        <v>178</v>
      </c>
      <c r="D332" t="s">
        <v>1646</v>
      </c>
      <c r="E332" t="s">
        <v>2099</v>
      </c>
    </row>
    <row r="333" spans="1:5" x14ac:dyDescent="0.25">
      <c r="A333" t="s">
        <v>2100</v>
      </c>
      <c r="B333">
        <v>2013</v>
      </c>
    </row>
    <row r="334" spans="1:5" x14ac:dyDescent="0.25">
      <c r="A334" t="s">
        <v>2101</v>
      </c>
      <c r="B334">
        <v>2013</v>
      </c>
    </row>
    <row r="335" spans="1:5" x14ac:dyDescent="0.25">
      <c r="A335" t="s">
        <v>2102</v>
      </c>
      <c r="B335">
        <v>2013</v>
      </c>
    </row>
    <row r="336" spans="1:5" x14ac:dyDescent="0.25">
      <c r="A336" t="s">
        <v>2103</v>
      </c>
      <c r="B336">
        <v>2013</v>
      </c>
    </row>
    <row r="337" spans="1:5" x14ac:dyDescent="0.25">
      <c r="A337" t="s">
        <v>2104</v>
      </c>
      <c r="B337">
        <v>2013</v>
      </c>
    </row>
    <row r="338" spans="1:5" x14ac:dyDescent="0.25">
      <c r="A338" t="s">
        <v>2105</v>
      </c>
      <c r="B338">
        <v>2013</v>
      </c>
      <c r="C338" t="s">
        <v>833</v>
      </c>
      <c r="D338" t="s">
        <v>2106</v>
      </c>
      <c r="E338" t="s">
        <v>2107</v>
      </c>
    </row>
    <row r="339" spans="1:5" x14ac:dyDescent="0.25">
      <c r="A339" t="s">
        <v>2108</v>
      </c>
      <c r="B339">
        <v>2013</v>
      </c>
      <c r="C339" t="s">
        <v>312</v>
      </c>
      <c r="D339" t="s">
        <v>2109</v>
      </c>
      <c r="E339" t="s">
        <v>2110</v>
      </c>
    </row>
    <row r="340" spans="1:5" x14ac:dyDescent="0.25">
      <c r="A340" t="s">
        <v>2111</v>
      </c>
      <c r="B340">
        <v>2013</v>
      </c>
      <c r="C340" t="s">
        <v>923</v>
      </c>
      <c r="D340" t="s">
        <v>2112</v>
      </c>
      <c r="E340" t="s">
        <v>2113</v>
      </c>
    </row>
    <row r="341" spans="1:5" x14ac:dyDescent="0.25">
      <c r="A341" t="s">
        <v>2114</v>
      </c>
      <c r="B341">
        <v>2013</v>
      </c>
      <c r="C341" t="s">
        <v>411</v>
      </c>
      <c r="D341" t="s">
        <v>2115</v>
      </c>
      <c r="E341" t="s">
        <v>2116</v>
      </c>
    </row>
    <row r="342" spans="1:5" x14ac:dyDescent="0.25">
      <c r="A342" t="s">
        <v>2117</v>
      </c>
      <c r="B342">
        <v>2013</v>
      </c>
      <c r="C342" t="s">
        <v>590</v>
      </c>
      <c r="D342" t="s">
        <v>2118</v>
      </c>
      <c r="E342" t="s">
        <v>2119</v>
      </c>
    </row>
    <row r="343" spans="1:5" x14ac:dyDescent="0.25">
      <c r="A343" t="s">
        <v>2120</v>
      </c>
      <c r="B343">
        <v>2013</v>
      </c>
      <c r="C343" t="s">
        <v>880</v>
      </c>
      <c r="D343" t="s">
        <v>2121</v>
      </c>
      <c r="E343" t="s">
        <v>2122</v>
      </c>
    </row>
    <row r="344" spans="1:5" x14ac:dyDescent="0.25">
      <c r="A344" t="s">
        <v>2123</v>
      </c>
      <c r="B344">
        <v>2013</v>
      </c>
      <c r="C344" t="s">
        <v>604</v>
      </c>
      <c r="D344" t="s">
        <v>2124</v>
      </c>
      <c r="E344" t="s">
        <v>2125</v>
      </c>
    </row>
    <row r="345" spans="1:5" x14ac:dyDescent="0.25">
      <c r="A345" t="s">
        <v>2126</v>
      </c>
      <c r="B345">
        <v>2013</v>
      </c>
      <c r="C345" t="s">
        <v>418</v>
      </c>
      <c r="D345" t="s">
        <v>2127</v>
      </c>
      <c r="E345" t="s">
        <v>2128</v>
      </c>
    </row>
    <row r="346" spans="1:5" x14ac:dyDescent="0.25">
      <c r="A346" t="s">
        <v>2129</v>
      </c>
      <c r="B346">
        <v>2013</v>
      </c>
      <c r="C346" t="s">
        <v>346</v>
      </c>
      <c r="D346" t="s">
        <v>1241</v>
      </c>
      <c r="E346" t="s">
        <v>2130</v>
      </c>
    </row>
    <row r="347" spans="1:5" x14ac:dyDescent="0.25">
      <c r="A347" t="s">
        <v>2131</v>
      </c>
      <c r="B347">
        <v>2013</v>
      </c>
      <c r="C347" t="s">
        <v>651</v>
      </c>
      <c r="D347" t="s">
        <v>2132</v>
      </c>
      <c r="E347" t="s">
        <v>2133</v>
      </c>
    </row>
    <row r="348" spans="1:5" x14ac:dyDescent="0.25">
      <c r="A348" t="s">
        <v>2134</v>
      </c>
      <c r="B348">
        <v>2013</v>
      </c>
      <c r="C348" t="s">
        <v>680</v>
      </c>
      <c r="D348" t="s">
        <v>2135</v>
      </c>
      <c r="E348" t="s">
        <v>2136</v>
      </c>
    </row>
    <row r="349" spans="1:5" x14ac:dyDescent="0.25">
      <c r="A349" t="s">
        <v>2137</v>
      </c>
      <c r="B349">
        <v>2013</v>
      </c>
      <c r="C349" t="s">
        <v>917</v>
      </c>
      <c r="D349" t="s">
        <v>1241</v>
      </c>
      <c r="E349" t="s">
        <v>2138</v>
      </c>
    </row>
    <row r="350" spans="1:5" x14ac:dyDescent="0.25">
      <c r="A350" t="s">
        <v>2139</v>
      </c>
      <c r="B350">
        <v>2013</v>
      </c>
      <c r="C350" t="s">
        <v>704</v>
      </c>
      <c r="D350" t="s">
        <v>2140</v>
      </c>
      <c r="E350" t="s">
        <v>2141</v>
      </c>
    </row>
    <row r="351" spans="1:5" x14ac:dyDescent="0.25">
      <c r="A351" t="s">
        <v>2142</v>
      </c>
      <c r="B351">
        <v>2013</v>
      </c>
      <c r="C351" t="s">
        <v>524</v>
      </c>
      <c r="D351" t="s">
        <v>2143</v>
      </c>
      <c r="E351" t="s">
        <v>2144</v>
      </c>
    </row>
    <row r="352" spans="1:5" x14ac:dyDescent="0.25">
      <c r="A352" t="s">
        <v>2145</v>
      </c>
      <c r="B352">
        <v>2013</v>
      </c>
      <c r="C352" t="s">
        <v>628</v>
      </c>
      <c r="D352" t="s">
        <v>2146</v>
      </c>
      <c r="E352" t="s">
        <v>2147</v>
      </c>
    </row>
    <row r="353" spans="1:5" x14ac:dyDescent="0.25">
      <c r="A353" t="s">
        <v>2148</v>
      </c>
      <c r="B353">
        <v>2013</v>
      </c>
      <c r="C353" t="s">
        <v>797</v>
      </c>
      <c r="D353" t="s">
        <v>1250</v>
      </c>
      <c r="E353" t="s">
        <v>2149</v>
      </c>
    </row>
    <row r="354" spans="1:5" x14ac:dyDescent="0.25">
      <c r="A354" t="s">
        <v>2150</v>
      </c>
      <c r="B354">
        <v>2013</v>
      </c>
      <c r="C354" t="s">
        <v>291</v>
      </c>
      <c r="D354" t="s">
        <v>2151</v>
      </c>
      <c r="E354" t="s">
        <v>2152</v>
      </c>
    </row>
    <row r="355" spans="1:5" x14ac:dyDescent="0.25">
      <c r="A355" t="s">
        <v>2153</v>
      </c>
      <c r="B355">
        <v>2013</v>
      </c>
      <c r="C355" t="s">
        <v>291</v>
      </c>
      <c r="D355" t="s">
        <v>2151</v>
      </c>
      <c r="E355" t="s">
        <v>2154</v>
      </c>
    </row>
    <row r="356" spans="1:5" x14ac:dyDescent="0.25">
      <c r="A356" t="s">
        <v>2155</v>
      </c>
      <c r="B356">
        <v>2013</v>
      </c>
      <c r="C356" t="s">
        <v>348</v>
      </c>
      <c r="D356" t="s">
        <v>2135</v>
      </c>
      <c r="E356" t="s">
        <v>2156</v>
      </c>
    </row>
    <row r="357" spans="1:5" x14ac:dyDescent="0.25">
      <c r="A357" t="s">
        <v>2157</v>
      </c>
      <c r="B357">
        <v>2013</v>
      </c>
      <c r="C357" t="s">
        <v>903</v>
      </c>
      <c r="D357" t="s">
        <v>2158</v>
      </c>
      <c r="E357" t="s">
        <v>2159</v>
      </c>
    </row>
    <row r="358" spans="1:5" x14ac:dyDescent="0.25">
      <c r="A358" t="s">
        <v>2160</v>
      </c>
      <c r="B358">
        <v>2013</v>
      </c>
      <c r="C358" t="s">
        <v>449</v>
      </c>
      <c r="D358" t="s">
        <v>2161</v>
      </c>
      <c r="E358" t="s">
        <v>2162</v>
      </c>
    </row>
    <row r="359" spans="1:5" x14ac:dyDescent="0.25">
      <c r="A359" t="s">
        <v>2163</v>
      </c>
      <c r="B359">
        <v>2013</v>
      </c>
      <c r="C359" t="s">
        <v>285</v>
      </c>
      <c r="D359" t="s">
        <v>2164</v>
      </c>
      <c r="E359" t="s">
        <v>2165</v>
      </c>
    </row>
    <row r="360" spans="1:5" x14ac:dyDescent="0.25">
      <c r="A360" t="s">
        <v>2166</v>
      </c>
      <c r="B360">
        <v>2013</v>
      </c>
      <c r="C360" t="s">
        <v>892</v>
      </c>
      <c r="D360" t="s">
        <v>2167</v>
      </c>
      <c r="E360" t="s">
        <v>2168</v>
      </c>
    </row>
    <row r="361" spans="1:5" x14ac:dyDescent="0.25">
      <c r="A361" t="s">
        <v>2169</v>
      </c>
      <c r="B361">
        <v>2013</v>
      </c>
      <c r="C361" t="s">
        <v>393</v>
      </c>
      <c r="D361" t="s">
        <v>2143</v>
      </c>
      <c r="E361" t="s">
        <v>2170</v>
      </c>
    </row>
    <row r="362" spans="1:5" x14ac:dyDescent="0.25">
      <c r="A362" t="s">
        <v>2171</v>
      </c>
      <c r="B362">
        <v>2013</v>
      </c>
      <c r="C362" t="s">
        <v>185</v>
      </c>
      <c r="D362" t="s">
        <v>1274</v>
      </c>
      <c r="E362" t="s">
        <v>2172</v>
      </c>
    </row>
    <row r="363" spans="1:5" x14ac:dyDescent="0.25">
      <c r="A363" t="s">
        <v>2173</v>
      </c>
      <c r="B363">
        <v>2013</v>
      </c>
      <c r="C363" t="s">
        <v>293</v>
      </c>
      <c r="D363" t="s">
        <v>1274</v>
      </c>
      <c r="E363" t="s">
        <v>2174</v>
      </c>
    </row>
    <row r="364" spans="1:5" x14ac:dyDescent="0.25">
      <c r="A364" t="s">
        <v>2175</v>
      </c>
      <c r="B364">
        <v>2013</v>
      </c>
      <c r="C364" t="s">
        <v>184</v>
      </c>
      <c r="D364" t="s">
        <v>1274</v>
      </c>
      <c r="E364" t="s">
        <v>2176</v>
      </c>
    </row>
    <row r="365" spans="1:5" x14ac:dyDescent="0.25">
      <c r="A365" t="s">
        <v>2177</v>
      </c>
      <c r="B365">
        <v>2013</v>
      </c>
      <c r="C365" t="s">
        <v>263</v>
      </c>
      <c r="D365" t="s">
        <v>2178</v>
      </c>
      <c r="E365" t="s">
        <v>2179</v>
      </c>
    </row>
    <row r="366" spans="1:5" x14ac:dyDescent="0.25">
      <c r="A366" t="s">
        <v>2180</v>
      </c>
      <c r="B366">
        <v>2013</v>
      </c>
      <c r="C366" t="s">
        <v>502</v>
      </c>
      <c r="D366" t="s">
        <v>2181</v>
      </c>
      <c r="E366" t="s">
        <v>2182</v>
      </c>
    </row>
    <row r="367" spans="1:5" x14ac:dyDescent="0.25">
      <c r="A367" t="s">
        <v>2183</v>
      </c>
      <c r="B367">
        <v>2013</v>
      </c>
      <c r="C367" t="s">
        <v>184</v>
      </c>
      <c r="D367" t="s">
        <v>1274</v>
      </c>
      <c r="E367" t="s">
        <v>2184</v>
      </c>
    </row>
    <row r="368" spans="1:5" x14ac:dyDescent="0.25">
      <c r="A368" t="s">
        <v>2185</v>
      </c>
      <c r="B368">
        <v>2013</v>
      </c>
      <c r="C368" t="s">
        <v>257</v>
      </c>
      <c r="D368" t="s">
        <v>2186</v>
      </c>
      <c r="E368" t="s">
        <v>2187</v>
      </c>
    </row>
    <row r="369" spans="1:5" x14ac:dyDescent="0.25">
      <c r="A369" t="s">
        <v>2188</v>
      </c>
      <c r="B369">
        <v>2013</v>
      </c>
      <c r="C369" t="s">
        <v>257</v>
      </c>
      <c r="D369" t="s">
        <v>2189</v>
      </c>
      <c r="E369" t="s">
        <v>2190</v>
      </c>
    </row>
    <row r="370" spans="1:5" x14ac:dyDescent="0.25">
      <c r="A370" t="s">
        <v>2191</v>
      </c>
      <c r="B370">
        <v>2013</v>
      </c>
      <c r="C370" t="s">
        <v>598</v>
      </c>
      <c r="D370" t="s">
        <v>1281</v>
      </c>
      <c r="E370" t="s">
        <v>2192</v>
      </c>
    </row>
    <row r="371" spans="1:5" x14ac:dyDescent="0.25">
      <c r="A371" t="s">
        <v>2193</v>
      </c>
      <c r="B371">
        <v>2013</v>
      </c>
      <c r="C371" t="s">
        <v>587</v>
      </c>
      <c r="D371" t="s">
        <v>1302</v>
      </c>
      <c r="E371" t="s">
        <v>2194</v>
      </c>
    </row>
    <row r="372" spans="1:5" x14ac:dyDescent="0.25">
      <c r="A372" t="s">
        <v>2195</v>
      </c>
      <c r="B372">
        <v>2013</v>
      </c>
      <c r="C372" t="s">
        <v>890</v>
      </c>
      <c r="D372" t="s">
        <v>2196</v>
      </c>
      <c r="E372" t="s">
        <v>2197</v>
      </c>
    </row>
    <row r="373" spans="1:5" x14ac:dyDescent="0.25">
      <c r="A373" t="s">
        <v>2198</v>
      </c>
      <c r="B373">
        <v>2013</v>
      </c>
      <c r="C373" t="s">
        <v>713</v>
      </c>
      <c r="D373" t="s">
        <v>1302</v>
      </c>
      <c r="E373" t="s">
        <v>2199</v>
      </c>
    </row>
    <row r="374" spans="1:5" x14ac:dyDescent="0.25">
      <c r="A374" t="s">
        <v>2200</v>
      </c>
      <c r="B374">
        <v>2013</v>
      </c>
      <c r="C374" t="s">
        <v>568</v>
      </c>
      <c r="D374" t="s">
        <v>1299</v>
      </c>
      <c r="E374" t="s">
        <v>2201</v>
      </c>
    </row>
    <row r="375" spans="1:5" x14ac:dyDescent="0.25">
      <c r="A375" t="s">
        <v>2202</v>
      </c>
      <c r="B375">
        <v>2013</v>
      </c>
      <c r="C375" t="s">
        <v>223</v>
      </c>
      <c r="D375" t="s">
        <v>2203</v>
      </c>
      <c r="E375" t="s">
        <v>2204</v>
      </c>
    </row>
    <row r="376" spans="1:5" x14ac:dyDescent="0.25">
      <c r="A376" t="s">
        <v>2205</v>
      </c>
      <c r="B376">
        <v>2013</v>
      </c>
      <c r="C376" t="s">
        <v>741</v>
      </c>
      <c r="D376" t="s">
        <v>2206</v>
      </c>
      <c r="E376" t="s">
        <v>2207</v>
      </c>
    </row>
    <row r="377" spans="1:5" x14ac:dyDescent="0.25">
      <c r="A377" t="s">
        <v>2208</v>
      </c>
      <c r="B377">
        <v>2013</v>
      </c>
      <c r="C377" t="s">
        <v>564</v>
      </c>
      <c r="D377" t="s">
        <v>2209</v>
      </c>
      <c r="E377" t="s">
        <v>2210</v>
      </c>
    </row>
    <row r="378" spans="1:5" x14ac:dyDescent="0.25">
      <c r="A378" t="s">
        <v>2211</v>
      </c>
      <c r="B378">
        <v>2013</v>
      </c>
      <c r="C378" t="s">
        <v>858</v>
      </c>
      <c r="D378" t="s">
        <v>2212</v>
      </c>
      <c r="E378" t="s">
        <v>2213</v>
      </c>
    </row>
    <row r="379" spans="1:5" x14ac:dyDescent="0.25">
      <c r="A379" t="s">
        <v>2214</v>
      </c>
      <c r="B379">
        <v>2013</v>
      </c>
      <c r="C379" t="s">
        <v>610</v>
      </c>
      <c r="D379" t="s">
        <v>2215</v>
      </c>
      <c r="E379" t="s">
        <v>2216</v>
      </c>
    </row>
    <row r="380" spans="1:5" x14ac:dyDescent="0.25">
      <c r="A380" t="s">
        <v>2217</v>
      </c>
      <c r="B380">
        <v>2013</v>
      </c>
      <c r="C380" t="s">
        <v>316</v>
      </c>
      <c r="D380" t="s">
        <v>1302</v>
      </c>
      <c r="E380" t="s">
        <v>2218</v>
      </c>
    </row>
    <row r="381" spans="1:5" x14ac:dyDescent="0.25">
      <c r="A381" t="s">
        <v>2219</v>
      </c>
      <c r="B381">
        <v>2013</v>
      </c>
      <c r="C381" t="s">
        <v>223</v>
      </c>
      <c r="D381" t="s">
        <v>2196</v>
      </c>
      <c r="E381" t="s">
        <v>2220</v>
      </c>
    </row>
    <row r="382" spans="1:5" x14ac:dyDescent="0.25">
      <c r="A382" t="s">
        <v>2221</v>
      </c>
      <c r="B382">
        <v>2013</v>
      </c>
      <c r="C382" t="s">
        <v>482</v>
      </c>
      <c r="D382" t="s">
        <v>2222</v>
      </c>
      <c r="E382" t="s">
        <v>2223</v>
      </c>
    </row>
    <row r="383" spans="1:5" x14ac:dyDescent="0.25">
      <c r="A383" t="s">
        <v>2224</v>
      </c>
      <c r="B383">
        <v>2013</v>
      </c>
      <c r="C383" t="s">
        <v>930</v>
      </c>
      <c r="D383" t="s">
        <v>2225</v>
      </c>
      <c r="E383" t="s">
        <v>2226</v>
      </c>
    </row>
    <row r="384" spans="1:5" x14ac:dyDescent="0.25">
      <c r="A384" t="s">
        <v>2227</v>
      </c>
      <c r="B384">
        <v>2013</v>
      </c>
      <c r="C384" t="s">
        <v>353</v>
      </c>
      <c r="D384" t="s">
        <v>1322</v>
      </c>
      <c r="E384" t="s">
        <v>2228</v>
      </c>
    </row>
    <row r="385" spans="1:5" x14ac:dyDescent="0.25">
      <c r="A385" t="s">
        <v>2229</v>
      </c>
      <c r="B385">
        <v>2013</v>
      </c>
      <c r="C385" t="s">
        <v>404</v>
      </c>
      <c r="D385" t="s">
        <v>2230</v>
      </c>
      <c r="E385" t="s">
        <v>2231</v>
      </c>
    </row>
    <row r="386" spans="1:5" x14ac:dyDescent="0.25">
      <c r="A386" t="s">
        <v>2232</v>
      </c>
      <c r="B386">
        <v>2013</v>
      </c>
      <c r="C386" t="s">
        <v>266</v>
      </c>
      <c r="D386" t="s">
        <v>1319</v>
      </c>
      <c r="E386" t="s">
        <v>2233</v>
      </c>
    </row>
    <row r="387" spans="1:5" x14ac:dyDescent="0.25">
      <c r="A387" t="s">
        <v>2234</v>
      </c>
      <c r="B387">
        <v>2013</v>
      </c>
      <c r="C387" t="s">
        <v>785</v>
      </c>
      <c r="D387" t="s">
        <v>2235</v>
      </c>
      <c r="E387" t="s">
        <v>2236</v>
      </c>
    </row>
    <row r="388" spans="1:5" x14ac:dyDescent="0.25">
      <c r="A388" t="s">
        <v>2237</v>
      </c>
      <c r="B388">
        <v>2013</v>
      </c>
      <c r="C388" t="s">
        <v>506</v>
      </c>
      <c r="D388" t="s">
        <v>2238</v>
      </c>
      <c r="E388" t="s">
        <v>2239</v>
      </c>
    </row>
    <row r="389" spans="1:5" x14ac:dyDescent="0.25">
      <c r="A389" t="s">
        <v>2240</v>
      </c>
      <c r="B389">
        <v>2013</v>
      </c>
      <c r="C389" t="s">
        <v>697</v>
      </c>
      <c r="D389" t="s">
        <v>2241</v>
      </c>
      <c r="E389" t="s">
        <v>2242</v>
      </c>
    </row>
    <row r="390" spans="1:5" x14ac:dyDescent="0.25">
      <c r="A390" t="s">
        <v>2243</v>
      </c>
      <c r="B390">
        <v>2013</v>
      </c>
      <c r="C390" t="s">
        <v>181</v>
      </c>
      <c r="D390" t="s">
        <v>1337</v>
      </c>
      <c r="E390" t="s">
        <v>2244</v>
      </c>
    </row>
    <row r="391" spans="1:5" x14ac:dyDescent="0.25">
      <c r="A391" t="s">
        <v>2245</v>
      </c>
      <c r="B391">
        <v>2013</v>
      </c>
      <c r="C391" t="s">
        <v>181</v>
      </c>
      <c r="D391" t="s">
        <v>1337</v>
      </c>
      <c r="E391" t="s">
        <v>2246</v>
      </c>
    </row>
    <row r="392" spans="1:5" x14ac:dyDescent="0.25">
      <c r="A392" t="s">
        <v>2247</v>
      </c>
      <c r="B392">
        <v>2013</v>
      </c>
      <c r="C392" t="s">
        <v>503</v>
      </c>
      <c r="D392" t="s">
        <v>1334</v>
      </c>
      <c r="E392" t="s">
        <v>2248</v>
      </c>
    </row>
    <row r="393" spans="1:5" x14ac:dyDescent="0.25">
      <c r="A393" t="s">
        <v>2249</v>
      </c>
      <c r="B393">
        <v>2013</v>
      </c>
      <c r="C393" t="s">
        <v>215</v>
      </c>
      <c r="D393" t="s">
        <v>2250</v>
      </c>
      <c r="E393" t="s">
        <v>2251</v>
      </c>
    </row>
    <row r="394" spans="1:5" x14ac:dyDescent="0.25">
      <c r="A394" t="s">
        <v>2252</v>
      </c>
      <c r="B394">
        <v>2013</v>
      </c>
      <c r="C394" t="s">
        <v>268</v>
      </c>
      <c r="D394" t="s">
        <v>1345</v>
      </c>
      <c r="E394" t="s">
        <v>2253</v>
      </c>
    </row>
    <row r="395" spans="1:5" x14ac:dyDescent="0.25">
      <c r="A395" t="s">
        <v>2254</v>
      </c>
      <c r="B395">
        <v>2013</v>
      </c>
      <c r="C395" t="s">
        <v>181</v>
      </c>
      <c r="D395" t="s">
        <v>1337</v>
      </c>
      <c r="E395" t="s">
        <v>2255</v>
      </c>
    </row>
    <row r="396" spans="1:5" x14ac:dyDescent="0.25">
      <c r="A396" t="s">
        <v>2256</v>
      </c>
      <c r="B396">
        <v>2013</v>
      </c>
      <c r="C396" t="s">
        <v>603</v>
      </c>
      <c r="D396" t="s">
        <v>2257</v>
      </c>
      <c r="E396" t="s">
        <v>2258</v>
      </c>
    </row>
    <row r="397" spans="1:5" x14ac:dyDescent="0.25">
      <c r="A397" t="s">
        <v>2259</v>
      </c>
      <c r="B397">
        <v>2013</v>
      </c>
      <c r="C397" t="s">
        <v>861</v>
      </c>
      <c r="D397" t="s">
        <v>2260</v>
      </c>
      <c r="E397" t="s">
        <v>2261</v>
      </c>
    </row>
    <row r="398" spans="1:5" x14ac:dyDescent="0.25">
      <c r="A398" t="s">
        <v>2262</v>
      </c>
      <c r="B398">
        <v>2013</v>
      </c>
      <c r="C398" t="s">
        <v>231</v>
      </c>
      <c r="D398" t="s">
        <v>1371</v>
      </c>
      <c r="E398" t="s">
        <v>2263</v>
      </c>
    </row>
    <row r="399" spans="1:5" x14ac:dyDescent="0.25">
      <c r="A399" t="s">
        <v>2264</v>
      </c>
      <c r="B399">
        <v>2013</v>
      </c>
      <c r="C399" t="s">
        <v>352</v>
      </c>
      <c r="D399" t="s">
        <v>1379</v>
      </c>
      <c r="E399" t="s">
        <v>2265</v>
      </c>
    </row>
    <row r="400" spans="1:5" x14ac:dyDescent="0.25">
      <c r="A400" t="s">
        <v>2266</v>
      </c>
      <c r="B400">
        <v>2013</v>
      </c>
      <c r="C400" t="s">
        <v>633</v>
      </c>
      <c r="D400" t="s">
        <v>1390</v>
      </c>
      <c r="E400" t="s">
        <v>2267</v>
      </c>
    </row>
    <row r="401" spans="1:5" x14ac:dyDescent="0.25">
      <c r="A401" t="s">
        <v>2268</v>
      </c>
      <c r="B401">
        <v>2013</v>
      </c>
      <c r="C401" t="s">
        <v>752</v>
      </c>
      <c r="D401" t="s">
        <v>2269</v>
      </c>
      <c r="E401" t="s">
        <v>2270</v>
      </c>
    </row>
    <row r="402" spans="1:5" x14ac:dyDescent="0.25">
      <c r="A402" t="s">
        <v>2271</v>
      </c>
      <c r="B402">
        <v>2013</v>
      </c>
      <c r="C402" t="s">
        <v>472</v>
      </c>
      <c r="D402" t="s">
        <v>2272</v>
      </c>
      <c r="E402" t="s">
        <v>2273</v>
      </c>
    </row>
    <row r="403" spans="1:5" x14ac:dyDescent="0.25">
      <c r="A403" t="s">
        <v>2274</v>
      </c>
      <c r="B403">
        <v>2013</v>
      </c>
      <c r="C403" t="s">
        <v>243</v>
      </c>
      <c r="D403" t="s">
        <v>2275</v>
      </c>
      <c r="E403" t="s">
        <v>2276</v>
      </c>
    </row>
    <row r="404" spans="1:5" x14ac:dyDescent="0.25">
      <c r="A404" t="s">
        <v>2277</v>
      </c>
      <c r="B404">
        <v>2013</v>
      </c>
      <c r="C404" t="s">
        <v>521</v>
      </c>
      <c r="D404" t="s">
        <v>2278</v>
      </c>
      <c r="E404" t="s">
        <v>2279</v>
      </c>
    </row>
    <row r="405" spans="1:5" x14ac:dyDescent="0.25">
      <c r="A405" t="s">
        <v>2280</v>
      </c>
      <c r="B405">
        <v>2013</v>
      </c>
      <c r="C405" t="s">
        <v>582</v>
      </c>
      <c r="D405" t="s">
        <v>2281</v>
      </c>
      <c r="E405" t="s">
        <v>2282</v>
      </c>
    </row>
    <row r="406" spans="1:5" x14ac:dyDescent="0.25">
      <c r="A406" t="s">
        <v>2283</v>
      </c>
      <c r="B406">
        <v>2013</v>
      </c>
      <c r="C406" t="s">
        <v>565</v>
      </c>
      <c r="D406" t="s">
        <v>1396</v>
      </c>
      <c r="E406" t="s">
        <v>2284</v>
      </c>
    </row>
    <row r="407" spans="1:5" x14ac:dyDescent="0.25">
      <c r="A407" t="s">
        <v>2285</v>
      </c>
      <c r="B407">
        <v>2013</v>
      </c>
      <c r="C407" t="s">
        <v>756</v>
      </c>
      <c r="D407" t="s">
        <v>2286</v>
      </c>
      <c r="E407" t="s">
        <v>2287</v>
      </c>
    </row>
    <row r="408" spans="1:5" x14ac:dyDescent="0.25">
      <c r="A408" t="s">
        <v>2288</v>
      </c>
      <c r="B408">
        <v>2013</v>
      </c>
      <c r="C408" t="s">
        <v>392</v>
      </c>
      <c r="D408" t="s">
        <v>2289</v>
      </c>
      <c r="E408" t="s">
        <v>2290</v>
      </c>
    </row>
    <row r="409" spans="1:5" x14ac:dyDescent="0.25">
      <c r="A409" t="s">
        <v>2291</v>
      </c>
      <c r="B409">
        <v>2013</v>
      </c>
      <c r="C409" t="s">
        <v>391</v>
      </c>
      <c r="D409" t="s">
        <v>2292</v>
      </c>
      <c r="E409" t="s">
        <v>2293</v>
      </c>
    </row>
    <row r="410" spans="1:5" x14ac:dyDescent="0.25">
      <c r="A410" t="s">
        <v>2294</v>
      </c>
      <c r="B410">
        <v>2013</v>
      </c>
      <c r="C410" t="s">
        <v>571</v>
      </c>
      <c r="D410" t="s">
        <v>2295</v>
      </c>
      <c r="E410" t="s">
        <v>2296</v>
      </c>
    </row>
    <row r="411" spans="1:5" x14ac:dyDescent="0.25">
      <c r="A411" t="s">
        <v>2297</v>
      </c>
      <c r="B411">
        <v>2013</v>
      </c>
      <c r="C411" t="s">
        <v>287</v>
      </c>
      <c r="D411" t="s">
        <v>2298</v>
      </c>
      <c r="E411" t="s">
        <v>2299</v>
      </c>
    </row>
    <row r="412" spans="1:5" x14ac:dyDescent="0.25">
      <c r="A412" t="s">
        <v>2300</v>
      </c>
      <c r="B412">
        <v>2013</v>
      </c>
      <c r="C412" t="s">
        <v>862</v>
      </c>
      <c r="D412" t="s">
        <v>2301</v>
      </c>
      <c r="E412" t="s">
        <v>2302</v>
      </c>
    </row>
    <row r="413" spans="1:5" x14ac:dyDescent="0.25">
      <c r="A413" t="s">
        <v>2303</v>
      </c>
      <c r="B413">
        <v>2013</v>
      </c>
      <c r="C413" t="s">
        <v>901</v>
      </c>
      <c r="D413" t="s">
        <v>2304</v>
      </c>
      <c r="E413" t="s">
        <v>2305</v>
      </c>
    </row>
    <row r="414" spans="1:5" x14ac:dyDescent="0.25">
      <c r="A414" t="s">
        <v>2306</v>
      </c>
      <c r="B414">
        <v>2013</v>
      </c>
      <c r="C414" t="s">
        <v>390</v>
      </c>
      <c r="D414" t="s">
        <v>2301</v>
      </c>
      <c r="E414" t="s">
        <v>2307</v>
      </c>
    </row>
    <row r="415" spans="1:5" x14ac:dyDescent="0.25">
      <c r="A415" t="s">
        <v>2308</v>
      </c>
      <c r="B415">
        <v>2013</v>
      </c>
      <c r="C415" t="s">
        <v>235</v>
      </c>
      <c r="D415" t="s">
        <v>1435</v>
      </c>
      <c r="E415" t="s">
        <v>2309</v>
      </c>
    </row>
    <row r="416" spans="1:5" x14ac:dyDescent="0.25">
      <c r="A416" t="s">
        <v>2310</v>
      </c>
      <c r="B416">
        <v>2013</v>
      </c>
      <c r="C416" t="s">
        <v>706</v>
      </c>
      <c r="D416" t="s">
        <v>2311</v>
      </c>
      <c r="E416" t="s">
        <v>2312</v>
      </c>
    </row>
    <row r="417" spans="1:5" x14ac:dyDescent="0.25">
      <c r="A417" t="s">
        <v>2313</v>
      </c>
      <c r="B417">
        <v>2013</v>
      </c>
      <c r="C417" t="s">
        <v>510</v>
      </c>
      <c r="D417" t="s">
        <v>2314</v>
      </c>
      <c r="E417" t="s">
        <v>2315</v>
      </c>
    </row>
    <row r="418" spans="1:5" x14ac:dyDescent="0.25">
      <c r="A418" t="s">
        <v>2316</v>
      </c>
      <c r="B418">
        <v>2013</v>
      </c>
      <c r="C418" t="s">
        <v>619</v>
      </c>
      <c r="D418" t="s">
        <v>2317</v>
      </c>
      <c r="E418" t="s">
        <v>2318</v>
      </c>
    </row>
    <row r="419" spans="1:5" x14ac:dyDescent="0.25">
      <c r="A419" t="s">
        <v>2319</v>
      </c>
      <c r="B419">
        <v>2013</v>
      </c>
      <c r="C419" t="s">
        <v>287</v>
      </c>
      <c r="D419" t="s">
        <v>2298</v>
      </c>
      <c r="E419" t="s">
        <v>2320</v>
      </c>
    </row>
    <row r="420" spans="1:5" x14ac:dyDescent="0.25">
      <c r="A420" t="s">
        <v>2321</v>
      </c>
      <c r="B420">
        <v>2013</v>
      </c>
      <c r="C420" t="s">
        <v>301</v>
      </c>
      <c r="D420" t="s">
        <v>2322</v>
      </c>
      <c r="E420" t="s">
        <v>2323</v>
      </c>
    </row>
    <row r="421" spans="1:5" x14ac:dyDescent="0.25">
      <c r="A421" t="s">
        <v>2324</v>
      </c>
      <c r="B421">
        <v>2013</v>
      </c>
      <c r="C421" t="s">
        <v>531</v>
      </c>
      <c r="D421" t="s">
        <v>2325</v>
      </c>
      <c r="E421" t="s">
        <v>2326</v>
      </c>
    </row>
    <row r="422" spans="1:5" x14ac:dyDescent="0.25">
      <c r="A422" t="s">
        <v>2327</v>
      </c>
      <c r="B422">
        <v>2013</v>
      </c>
      <c r="C422" t="s">
        <v>213</v>
      </c>
      <c r="D422" t="s">
        <v>2328</v>
      </c>
      <c r="E422" t="s">
        <v>2329</v>
      </c>
    </row>
    <row r="423" spans="1:5" x14ac:dyDescent="0.25">
      <c r="A423" t="s">
        <v>2330</v>
      </c>
      <c r="B423">
        <v>2013</v>
      </c>
      <c r="C423" t="s">
        <v>271</v>
      </c>
      <c r="D423" t="s">
        <v>2331</v>
      </c>
      <c r="E423" t="s">
        <v>2332</v>
      </c>
    </row>
    <row r="424" spans="1:5" x14ac:dyDescent="0.25">
      <c r="A424" t="s">
        <v>2333</v>
      </c>
      <c r="B424">
        <v>2013</v>
      </c>
      <c r="C424" t="s">
        <v>248</v>
      </c>
      <c r="D424" t="s">
        <v>1472</v>
      </c>
      <c r="E424" t="s">
        <v>2334</v>
      </c>
    </row>
    <row r="425" spans="1:5" x14ac:dyDescent="0.25">
      <c r="A425" t="s">
        <v>2335</v>
      </c>
      <c r="B425">
        <v>2013</v>
      </c>
      <c r="C425" t="s">
        <v>584</v>
      </c>
      <c r="D425" t="s">
        <v>1481</v>
      </c>
      <c r="E425" t="s">
        <v>2336</v>
      </c>
    </row>
    <row r="426" spans="1:5" x14ac:dyDescent="0.25">
      <c r="A426" t="s">
        <v>2337</v>
      </c>
      <c r="B426">
        <v>2013</v>
      </c>
      <c r="C426" t="s">
        <v>271</v>
      </c>
      <c r="D426" t="s">
        <v>1438</v>
      </c>
      <c r="E426" t="s">
        <v>2338</v>
      </c>
    </row>
    <row r="427" spans="1:5" x14ac:dyDescent="0.25">
      <c r="A427" t="s">
        <v>2339</v>
      </c>
      <c r="B427">
        <v>2013</v>
      </c>
      <c r="C427" t="s">
        <v>256</v>
      </c>
      <c r="D427" t="s">
        <v>1438</v>
      </c>
      <c r="E427" t="s">
        <v>2340</v>
      </c>
    </row>
    <row r="428" spans="1:5" x14ac:dyDescent="0.25">
      <c r="A428" t="s">
        <v>2341</v>
      </c>
      <c r="B428">
        <v>2013</v>
      </c>
      <c r="C428" t="s">
        <v>550</v>
      </c>
      <c r="D428" t="s">
        <v>2342</v>
      </c>
      <c r="E428" t="s">
        <v>2343</v>
      </c>
    </row>
    <row r="429" spans="1:5" x14ac:dyDescent="0.25">
      <c r="A429" t="s">
        <v>2344</v>
      </c>
      <c r="B429">
        <v>2013</v>
      </c>
      <c r="C429" t="s">
        <v>213</v>
      </c>
      <c r="D429" t="s">
        <v>2345</v>
      </c>
      <c r="E429" t="s">
        <v>2346</v>
      </c>
    </row>
    <row r="430" spans="1:5" x14ac:dyDescent="0.25">
      <c r="A430" t="s">
        <v>2347</v>
      </c>
      <c r="B430">
        <v>2013</v>
      </c>
      <c r="C430" t="s">
        <v>720</v>
      </c>
      <c r="D430" t="s">
        <v>2348</v>
      </c>
      <c r="E430" t="s">
        <v>2349</v>
      </c>
    </row>
    <row r="431" spans="1:5" x14ac:dyDescent="0.25">
      <c r="A431" t="s">
        <v>2350</v>
      </c>
      <c r="B431">
        <v>2013</v>
      </c>
      <c r="C431" t="s">
        <v>282</v>
      </c>
      <c r="D431" t="s">
        <v>2351</v>
      </c>
      <c r="E431" t="s">
        <v>2352</v>
      </c>
    </row>
    <row r="432" spans="1:5" x14ac:dyDescent="0.25">
      <c r="A432" t="s">
        <v>2353</v>
      </c>
      <c r="B432">
        <v>2013</v>
      </c>
      <c r="C432" t="s">
        <v>433</v>
      </c>
      <c r="D432" t="s">
        <v>2354</v>
      </c>
      <c r="E432" t="s">
        <v>2355</v>
      </c>
    </row>
    <row r="433" spans="1:5" x14ac:dyDescent="0.25">
      <c r="A433" t="s">
        <v>2356</v>
      </c>
      <c r="B433">
        <v>2013</v>
      </c>
      <c r="C433" t="s">
        <v>544</v>
      </c>
      <c r="D433" t="s">
        <v>2357</v>
      </c>
      <c r="E433" t="s">
        <v>2358</v>
      </c>
    </row>
    <row r="434" spans="1:5" x14ac:dyDescent="0.25">
      <c r="A434" t="s">
        <v>2359</v>
      </c>
      <c r="B434">
        <v>2013</v>
      </c>
      <c r="C434" t="s">
        <v>576</v>
      </c>
      <c r="D434" t="s">
        <v>2360</v>
      </c>
      <c r="E434" t="s">
        <v>2361</v>
      </c>
    </row>
    <row r="435" spans="1:5" x14ac:dyDescent="0.25">
      <c r="A435" t="s">
        <v>2362</v>
      </c>
      <c r="B435">
        <v>2013</v>
      </c>
      <c r="C435" t="s">
        <v>853</v>
      </c>
      <c r="D435" t="s">
        <v>1438</v>
      </c>
      <c r="E435" t="s">
        <v>2363</v>
      </c>
    </row>
    <row r="436" spans="1:5" x14ac:dyDescent="0.25">
      <c r="A436" t="s">
        <v>2364</v>
      </c>
      <c r="B436">
        <v>2013</v>
      </c>
      <c r="C436" t="s">
        <v>637</v>
      </c>
      <c r="D436" t="s">
        <v>2365</v>
      </c>
      <c r="E436" t="s">
        <v>2366</v>
      </c>
    </row>
    <row r="437" spans="1:5" x14ac:dyDescent="0.25">
      <c r="A437" t="s">
        <v>2367</v>
      </c>
      <c r="B437">
        <v>2013</v>
      </c>
      <c r="C437" t="s">
        <v>517</v>
      </c>
      <c r="D437" t="s">
        <v>2368</v>
      </c>
      <c r="E437" t="s">
        <v>2369</v>
      </c>
    </row>
    <row r="438" spans="1:5" x14ac:dyDescent="0.25">
      <c r="A438" t="s">
        <v>2370</v>
      </c>
      <c r="B438">
        <v>2013</v>
      </c>
      <c r="C438" t="s">
        <v>693</v>
      </c>
      <c r="D438" t="s">
        <v>2371</v>
      </c>
      <c r="E438" t="s">
        <v>2372</v>
      </c>
    </row>
    <row r="439" spans="1:5" x14ac:dyDescent="0.25">
      <c r="A439" t="s">
        <v>2373</v>
      </c>
      <c r="B439">
        <v>2013</v>
      </c>
      <c r="C439" t="s">
        <v>398</v>
      </c>
      <c r="D439" t="s">
        <v>2374</v>
      </c>
      <c r="E439" t="s">
        <v>2375</v>
      </c>
    </row>
    <row r="440" spans="1:5" x14ac:dyDescent="0.25">
      <c r="A440" t="s">
        <v>2376</v>
      </c>
      <c r="B440">
        <v>2013</v>
      </c>
      <c r="C440" t="s">
        <v>297</v>
      </c>
      <c r="D440" t="s">
        <v>1493</v>
      </c>
      <c r="E440" t="s">
        <v>2377</v>
      </c>
    </row>
    <row r="441" spans="1:5" x14ac:dyDescent="0.25">
      <c r="A441" t="s">
        <v>2378</v>
      </c>
      <c r="B441">
        <v>2013</v>
      </c>
      <c r="C441" t="s">
        <v>398</v>
      </c>
      <c r="D441" t="s">
        <v>2374</v>
      </c>
      <c r="E441" t="s">
        <v>1956</v>
      </c>
    </row>
    <row r="442" spans="1:5" x14ac:dyDescent="0.25">
      <c r="A442" t="s">
        <v>2379</v>
      </c>
      <c r="B442">
        <v>2013</v>
      </c>
      <c r="C442" t="s">
        <v>227</v>
      </c>
      <c r="D442" t="s">
        <v>1505</v>
      </c>
      <c r="E442" t="s">
        <v>2380</v>
      </c>
    </row>
    <row r="443" spans="1:5" x14ac:dyDescent="0.25">
      <c r="A443" t="s">
        <v>2381</v>
      </c>
      <c r="B443">
        <v>2013</v>
      </c>
      <c r="C443" t="s">
        <v>832</v>
      </c>
      <c r="D443" t="s">
        <v>1505</v>
      </c>
      <c r="E443" t="s">
        <v>2382</v>
      </c>
    </row>
    <row r="444" spans="1:5" x14ac:dyDescent="0.25">
      <c r="A444" t="s">
        <v>2383</v>
      </c>
      <c r="B444">
        <v>2013</v>
      </c>
      <c r="C444" t="s">
        <v>666</v>
      </c>
      <c r="D444" t="s">
        <v>2384</v>
      </c>
      <c r="E444" t="s">
        <v>2385</v>
      </c>
    </row>
    <row r="445" spans="1:5" x14ac:dyDescent="0.25">
      <c r="A445" t="s">
        <v>2386</v>
      </c>
      <c r="B445">
        <v>2013</v>
      </c>
      <c r="C445" t="s">
        <v>195</v>
      </c>
      <c r="D445" t="s">
        <v>2387</v>
      </c>
      <c r="E445" t="s">
        <v>2388</v>
      </c>
    </row>
    <row r="446" spans="1:5" x14ac:dyDescent="0.25">
      <c r="A446" t="s">
        <v>2389</v>
      </c>
      <c r="B446">
        <v>2013</v>
      </c>
      <c r="C446" t="s">
        <v>195</v>
      </c>
      <c r="D446" t="s">
        <v>2387</v>
      </c>
      <c r="E446" t="s">
        <v>2390</v>
      </c>
    </row>
    <row r="447" spans="1:5" x14ac:dyDescent="0.25">
      <c r="A447" t="s">
        <v>2391</v>
      </c>
      <c r="B447">
        <v>2013</v>
      </c>
      <c r="C447" t="s">
        <v>425</v>
      </c>
      <c r="D447" t="s">
        <v>2392</v>
      </c>
      <c r="E447" t="s">
        <v>2393</v>
      </c>
    </row>
    <row r="448" spans="1:5" x14ac:dyDescent="0.25">
      <c r="A448" t="s">
        <v>2394</v>
      </c>
      <c r="B448">
        <v>2013</v>
      </c>
      <c r="C448" t="s">
        <v>767</v>
      </c>
      <c r="D448" t="s">
        <v>2392</v>
      </c>
      <c r="E448" t="s">
        <v>2395</v>
      </c>
    </row>
    <row r="449" spans="1:5" x14ac:dyDescent="0.25">
      <c r="A449" t="s">
        <v>2396</v>
      </c>
      <c r="B449">
        <v>2013</v>
      </c>
      <c r="C449" t="s">
        <v>317</v>
      </c>
      <c r="D449" t="s">
        <v>2392</v>
      </c>
      <c r="E449" t="s">
        <v>2397</v>
      </c>
    </row>
    <row r="450" spans="1:5" x14ac:dyDescent="0.25">
      <c r="A450" t="s">
        <v>2398</v>
      </c>
      <c r="B450">
        <v>2013</v>
      </c>
      <c r="C450" t="s">
        <v>562</v>
      </c>
      <c r="D450" t="s">
        <v>2399</v>
      </c>
      <c r="E450" t="s">
        <v>2400</v>
      </c>
    </row>
    <row r="451" spans="1:5" x14ac:dyDescent="0.25">
      <c r="A451" t="s">
        <v>2401</v>
      </c>
      <c r="B451">
        <v>2013</v>
      </c>
      <c r="C451" t="s">
        <v>351</v>
      </c>
      <c r="D451" t="s">
        <v>2402</v>
      </c>
      <c r="E451" t="s">
        <v>2403</v>
      </c>
    </row>
    <row r="452" spans="1:5" x14ac:dyDescent="0.25">
      <c r="A452" t="s">
        <v>2404</v>
      </c>
      <c r="B452">
        <v>2013</v>
      </c>
      <c r="C452" t="s">
        <v>176</v>
      </c>
      <c r="D452" t="s">
        <v>2405</v>
      </c>
      <c r="E452" t="s">
        <v>2406</v>
      </c>
    </row>
    <row r="453" spans="1:5" x14ac:dyDescent="0.25">
      <c r="A453" t="s">
        <v>2407</v>
      </c>
      <c r="B453">
        <v>2013</v>
      </c>
      <c r="C453" t="s">
        <v>225</v>
      </c>
      <c r="D453" t="s">
        <v>2408</v>
      </c>
      <c r="E453" t="s">
        <v>2409</v>
      </c>
    </row>
    <row r="454" spans="1:5" x14ac:dyDescent="0.25">
      <c r="A454" t="s">
        <v>2410</v>
      </c>
      <c r="B454">
        <v>2013</v>
      </c>
      <c r="C454" t="s">
        <v>652</v>
      </c>
      <c r="D454" t="s">
        <v>2411</v>
      </c>
      <c r="E454" t="s">
        <v>2412</v>
      </c>
    </row>
    <row r="455" spans="1:5" x14ac:dyDescent="0.25">
      <c r="A455" t="s">
        <v>2413</v>
      </c>
      <c r="B455">
        <v>2013</v>
      </c>
      <c r="C455" t="s">
        <v>211</v>
      </c>
      <c r="D455" t="s">
        <v>1570</v>
      </c>
      <c r="E455" t="s">
        <v>2414</v>
      </c>
    </row>
    <row r="456" spans="1:5" x14ac:dyDescent="0.25">
      <c r="A456" t="s">
        <v>2415</v>
      </c>
      <c r="B456">
        <v>2013</v>
      </c>
      <c r="C456" t="s">
        <v>255</v>
      </c>
      <c r="D456" t="s">
        <v>2416</v>
      </c>
      <c r="E456" t="s">
        <v>2417</v>
      </c>
    </row>
    <row r="457" spans="1:5" x14ac:dyDescent="0.25">
      <c r="A457" t="s">
        <v>2418</v>
      </c>
      <c r="B457">
        <v>2013</v>
      </c>
      <c r="C457" t="s">
        <v>211</v>
      </c>
      <c r="D457" t="s">
        <v>1570</v>
      </c>
      <c r="E457" t="s">
        <v>2419</v>
      </c>
    </row>
    <row r="458" spans="1:5" x14ac:dyDescent="0.25">
      <c r="A458" t="s">
        <v>2420</v>
      </c>
      <c r="B458">
        <v>2013</v>
      </c>
      <c r="C458" t="s">
        <v>726</v>
      </c>
      <c r="D458" t="s">
        <v>1570</v>
      </c>
      <c r="E458" t="s">
        <v>2421</v>
      </c>
    </row>
    <row r="459" spans="1:5" x14ac:dyDescent="0.25">
      <c r="A459" t="s">
        <v>2422</v>
      </c>
      <c r="B459">
        <v>2013</v>
      </c>
      <c r="C459" t="s">
        <v>188</v>
      </c>
      <c r="D459" t="s">
        <v>1564</v>
      </c>
      <c r="E459" t="s">
        <v>2423</v>
      </c>
    </row>
    <row r="460" spans="1:5" x14ac:dyDescent="0.25">
      <c r="A460" t="s">
        <v>2424</v>
      </c>
      <c r="B460">
        <v>2013</v>
      </c>
      <c r="C460" t="s">
        <v>211</v>
      </c>
      <c r="D460" t="s">
        <v>1570</v>
      </c>
      <c r="E460" t="s">
        <v>2425</v>
      </c>
    </row>
    <row r="461" spans="1:5" x14ac:dyDescent="0.25">
      <c r="A461" t="s">
        <v>2426</v>
      </c>
      <c r="B461">
        <v>2013</v>
      </c>
      <c r="C461" t="s">
        <v>211</v>
      </c>
      <c r="D461" t="s">
        <v>1570</v>
      </c>
      <c r="E461" t="s">
        <v>2427</v>
      </c>
    </row>
    <row r="462" spans="1:5" x14ac:dyDescent="0.25">
      <c r="A462" t="s">
        <v>2428</v>
      </c>
      <c r="B462">
        <v>2013</v>
      </c>
      <c r="C462" t="s">
        <v>211</v>
      </c>
      <c r="D462" t="s">
        <v>1570</v>
      </c>
      <c r="E462" t="s">
        <v>2429</v>
      </c>
    </row>
    <row r="463" spans="1:5" x14ac:dyDescent="0.25">
      <c r="A463" t="s">
        <v>2430</v>
      </c>
      <c r="B463">
        <v>2013</v>
      </c>
      <c r="C463" t="s">
        <v>927</v>
      </c>
      <c r="D463" t="s">
        <v>2431</v>
      </c>
      <c r="E463" t="s">
        <v>2432</v>
      </c>
    </row>
    <row r="464" spans="1:5" x14ac:dyDescent="0.25">
      <c r="A464" t="s">
        <v>2433</v>
      </c>
      <c r="B464">
        <v>2013</v>
      </c>
      <c r="C464" t="s">
        <v>342</v>
      </c>
      <c r="D464" t="s">
        <v>2434</v>
      </c>
      <c r="E464" t="s">
        <v>2435</v>
      </c>
    </row>
    <row r="465" spans="1:5" x14ac:dyDescent="0.25">
      <c r="A465" t="s">
        <v>2436</v>
      </c>
      <c r="B465">
        <v>2013</v>
      </c>
      <c r="C465" t="s">
        <v>655</v>
      </c>
      <c r="D465" t="s">
        <v>2437</v>
      </c>
      <c r="E465" t="s">
        <v>2438</v>
      </c>
    </row>
    <row r="466" spans="1:5" x14ac:dyDescent="0.25">
      <c r="A466" t="s">
        <v>2439</v>
      </c>
      <c r="B466">
        <v>2013</v>
      </c>
      <c r="C466" t="s">
        <v>501</v>
      </c>
      <c r="D466" t="s">
        <v>2440</v>
      </c>
      <c r="E466" t="s">
        <v>2441</v>
      </c>
    </row>
    <row r="467" spans="1:5" x14ac:dyDescent="0.25">
      <c r="A467" t="s">
        <v>2442</v>
      </c>
      <c r="B467">
        <v>2013</v>
      </c>
      <c r="C467" t="s">
        <v>377</v>
      </c>
      <c r="D467" t="s">
        <v>2443</v>
      </c>
      <c r="E467" t="s">
        <v>2444</v>
      </c>
    </row>
    <row r="468" spans="1:5" x14ac:dyDescent="0.25">
      <c r="A468" t="s">
        <v>2445</v>
      </c>
      <c r="B468">
        <v>2013</v>
      </c>
      <c r="C468" t="s">
        <v>246</v>
      </c>
      <c r="D468" t="s">
        <v>2446</v>
      </c>
      <c r="E468" t="s">
        <v>2447</v>
      </c>
    </row>
    <row r="469" spans="1:5" x14ac:dyDescent="0.25">
      <c r="A469" t="s">
        <v>2448</v>
      </c>
      <c r="B469">
        <v>2013</v>
      </c>
      <c r="C469" t="s">
        <v>184</v>
      </c>
      <c r="D469" t="s">
        <v>2449</v>
      </c>
      <c r="E469" t="s">
        <v>2450</v>
      </c>
    </row>
    <row r="470" spans="1:5" x14ac:dyDescent="0.25">
      <c r="A470" t="s">
        <v>2451</v>
      </c>
      <c r="B470">
        <v>2013</v>
      </c>
      <c r="C470" t="s">
        <v>499</v>
      </c>
      <c r="D470" t="s">
        <v>2452</v>
      </c>
      <c r="E470" t="s">
        <v>2453</v>
      </c>
    </row>
    <row r="471" spans="1:5" x14ac:dyDescent="0.25">
      <c r="A471" t="s">
        <v>2454</v>
      </c>
      <c r="B471">
        <v>2013</v>
      </c>
      <c r="C471" t="s">
        <v>766</v>
      </c>
      <c r="D471" t="s">
        <v>2455</v>
      </c>
      <c r="E471" t="s">
        <v>2456</v>
      </c>
    </row>
    <row r="472" spans="1:5" x14ac:dyDescent="0.25">
      <c r="A472" t="s">
        <v>2457</v>
      </c>
      <c r="B472">
        <v>2013</v>
      </c>
      <c r="C472" t="s">
        <v>201</v>
      </c>
      <c r="D472" t="s">
        <v>1611</v>
      </c>
      <c r="E472" t="s">
        <v>2458</v>
      </c>
    </row>
    <row r="473" spans="1:5" x14ac:dyDescent="0.25">
      <c r="A473" t="s">
        <v>2459</v>
      </c>
      <c r="B473">
        <v>2013</v>
      </c>
      <c r="C473" t="s">
        <v>201</v>
      </c>
      <c r="D473" t="s">
        <v>1611</v>
      </c>
      <c r="E473" t="s">
        <v>2460</v>
      </c>
    </row>
    <row r="474" spans="1:5" x14ac:dyDescent="0.25">
      <c r="A474" t="s">
        <v>2461</v>
      </c>
      <c r="B474">
        <v>2013</v>
      </c>
      <c r="C474" t="s">
        <v>394</v>
      </c>
      <c r="D474" t="s">
        <v>2452</v>
      </c>
      <c r="E474" t="s">
        <v>2462</v>
      </c>
    </row>
    <row r="475" spans="1:5" x14ac:dyDescent="0.25">
      <c r="A475" t="s">
        <v>2463</v>
      </c>
      <c r="B475">
        <v>2013</v>
      </c>
      <c r="C475" t="s">
        <v>394</v>
      </c>
      <c r="D475" t="s">
        <v>2449</v>
      </c>
      <c r="E475" t="s">
        <v>2464</v>
      </c>
    </row>
    <row r="476" spans="1:5" x14ac:dyDescent="0.25">
      <c r="A476" t="s">
        <v>2465</v>
      </c>
      <c r="B476">
        <v>2013</v>
      </c>
      <c r="C476" t="s">
        <v>201</v>
      </c>
      <c r="D476" t="s">
        <v>1611</v>
      </c>
      <c r="E476" t="s">
        <v>2466</v>
      </c>
    </row>
    <row r="477" spans="1:5" x14ac:dyDescent="0.25">
      <c r="A477" t="s">
        <v>2467</v>
      </c>
      <c r="B477">
        <v>2013</v>
      </c>
      <c r="C477" t="s">
        <v>887</v>
      </c>
      <c r="D477" t="s">
        <v>2468</v>
      </c>
      <c r="E477" t="s">
        <v>2469</v>
      </c>
    </row>
    <row r="478" spans="1:5" x14ac:dyDescent="0.25">
      <c r="A478" t="s">
        <v>2470</v>
      </c>
      <c r="B478">
        <v>2013</v>
      </c>
      <c r="C478" t="s">
        <v>216</v>
      </c>
      <c r="D478" t="s">
        <v>2471</v>
      </c>
      <c r="E478" t="s">
        <v>2472</v>
      </c>
    </row>
    <row r="479" spans="1:5" x14ac:dyDescent="0.25">
      <c r="A479" t="s">
        <v>2473</v>
      </c>
      <c r="B479">
        <v>2013</v>
      </c>
      <c r="C479" t="s">
        <v>468</v>
      </c>
      <c r="D479" t="s">
        <v>1744</v>
      </c>
      <c r="E479" t="s">
        <v>2474</v>
      </c>
    </row>
    <row r="480" spans="1:5" x14ac:dyDescent="0.25">
      <c r="A480" t="s">
        <v>2475</v>
      </c>
      <c r="B480">
        <v>2013</v>
      </c>
      <c r="C480" t="s">
        <v>893</v>
      </c>
      <c r="D480" t="s">
        <v>2476</v>
      </c>
      <c r="E480" t="s">
        <v>2477</v>
      </c>
    </row>
    <row r="481" spans="1:5" x14ac:dyDescent="0.25">
      <c r="A481" t="s">
        <v>2478</v>
      </c>
      <c r="B481">
        <v>2013</v>
      </c>
      <c r="C481" t="s">
        <v>177</v>
      </c>
      <c r="D481" t="s">
        <v>2089</v>
      </c>
      <c r="E481" t="s">
        <v>2479</v>
      </c>
    </row>
    <row r="482" spans="1:5" x14ac:dyDescent="0.25">
      <c r="A482" t="s">
        <v>2480</v>
      </c>
      <c r="B482">
        <v>2013</v>
      </c>
      <c r="C482" t="s">
        <v>345</v>
      </c>
      <c r="D482" t="s">
        <v>2481</v>
      </c>
      <c r="E482" t="s">
        <v>2482</v>
      </c>
    </row>
    <row r="483" spans="1:5" x14ac:dyDescent="0.25">
      <c r="A483" t="s">
        <v>2483</v>
      </c>
      <c r="B483">
        <v>2013</v>
      </c>
      <c r="C483" t="s">
        <v>178</v>
      </c>
      <c r="D483" t="s">
        <v>1646</v>
      </c>
      <c r="E483" t="s">
        <v>2484</v>
      </c>
    </row>
    <row r="484" spans="1:5" x14ac:dyDescent="0.25">
      <c r="A484" t="s">
        <v>2485</v>
      </c>
      <c r="B484">
        <v>2013</v>
      </c>
      <c r="C484" t="s">
        <v>528</v>
      </c>
      <c r="D484" t="s">
        <v>2486</v>
      </c>
      <c r="E484" t="s">
        <v>2487</v>
      </c>
    </row>
    <row r="485" spans="1:5" x14ac:dyDescent="0.25">
      <c r="A485" t="s">
        <v>2488</v>
      </c>
      <c r="B485">
        <v>2013</v>
      </c>
      <c r="C485" t="s">
        <v>363</v>
      </c>
      <c r="D485" t="s">
        <v>1700</v>
      </c>
      <c r="E485" t="s">
        <v>2489</v>
      </c>
    </row>
    <row r="486" spans="1:5" x14ac:dyDescent="0.25">
      <c r="A486" t="s">
        <v>2490</v>
      </c>
      <c r="B486">
        <v>2013</v>
      </c>
      <c r="C486" t="s">
        <v>175</v>
      </c>
      <c r="D486" t="s">
        <v>1849</v>
      </c>
      <c r="E486" t="s">
        <v>2491</v>
      </c>
    </row>
    <row r="487" spans="1:5" x14ac:dyDescent="0.25">
      <c r="A487" t="s">
        <v>2492</v>
      </c>
      <c r="B487">
        <v>2013</v>
      </c>
      <c r="C487" t="s">
        <v>191</v>
      </c>
      <c r="D487" t="s">
        <v>2493</v>
      </c>
      <c r="E487" t="s">
        <v>2494</v>
      </c>
    </row>
    <row r="488" spans="1:5" x14ac:dyDescent="0.25">
      <c r="A488" t="s">
        <v>2495</v>
      </c>
      <c r="B488">
        <v>2013</v>
      </c>
      <c r="C488" t="s">
        <v>318</v>
      </c>
      <c r="D488" t="s">
        <v>2496</v>
      </c>
      <c r="E488" t="s">
        <v>2497</v>
      </c>
    </row>
    <row r="489" spans="1:5" x14ac:dyDescent="0.25">
      <c r="A489" t="s">
        <v>2498</v>
      </c>
      <c r="B489">
        <v>2013</v>
      </c>
      <c r="C489" t="s">
        <v>191</v>
      </c>
      <c r="D489" t="s">
        <v>2499</v>
      </c>
      <c r="E489" t="s">
        <v>2500</v>
      </c>
    </row>
    <row r="490" spans="1:5" x14ac:dyDescent="0.25">
      <c r="A490" t="s">
        <v>2501</v>
      </c>
      <c r="B490">
        <v>2013</v>
      </c>
      <c r="C490" t="s">
        <v>788</v>
      </c>
      <c r="D490" t="s">
        <v>1637</v>
      </c>
      <c r="E490" t="s">
        <v>2502</v>
      </c>
    </row>
    <row r="491" spans="1:5" x14ac:dyDescent="0.25">
      <c r="A491" t="s">
        <v>2503</v>
      </c>
      <c r="B491">
        <v>2013</v>
      </c>
      <c r="C491" t="s">
        <v>177</v>
      </c>
      <c r="D491" t="s">
        <v>1689</v>
      </c>
      <c r="E491" t="s">
        <v>2504</v>
      </c>
    </row>
    <row r="492" spans="1:5" x14ac:dyDescent="0.25">
      <c r="A492" t="s">
        <v>2505</v>
      </c>
      <c r="B492">
        <v>2013</v>
      </c>
      <c r="C492" t="s">
        <v>191</v>
      </c>
      <c r="D492" t="s">
        <v>2506</v>
      </c>
      <c r="E492" t="s">
        <v>2507</v>
      </c>
    </row>
    <row r="493" spans="1:5" x14ac:dyDescent="0.25">
      <c r="A493" t="s">
        <v>2508</v>
      </c>
      <c r="B493">
        <v>2013</v>
      </c>
      <c r="C493" t="s">
        <v>203</v>
      </c>
      <c r="D493" t="s">
        <v>1816</v>
      </c>
      <c r="E493" t="s">
        <v>2509</v>
      </c>
    </row>
    <row r="494" spans="1:5" x14ac:dyDescent="0.25">
      <c r="A494" t="s">
        <v>2510</v>
      </c>
      <c r="B494">
        <v>2013</v>
      </c>
      <c r="C494" t="s">
        <v>719</v>
      </c>
      <c r="D494" t="s">
        <v>1803</v>
      </c>
      <c r="E494" t="s">
        <v>2511</v>
      </c>
    </row>
    <row r="495" spans="1:5" x14ac:dyDescent="0.25">
      <c r="A495" t="s">
        <v>2512</v>
      </c>
      <c r="B495">
        <v>2013</v>
      </c>
      <c r="C495" t="s">
        <v>203</v>
      </c>
      <c r="D495" t="s">
        <v>1816</v>
      </c>
      <c r="E495" t="s">
        <v>2513</v>
      </c>
    </row>
    <row r="496" spans="1:5" x14ac:dyDescent="0.25">
      <c r="A496" t="s">
        <v>2514</v>
      </c>
      <c r="B496">
        <v>2013</v>
      </c>
      <c r="C496" t="s">
        <v>622</v>
      </c>
      <c r="D496" t="s">
        <v>2515</v>
      </c>
      <c r="E496" t="s">
        <v>2516</v>
      </c>
    </row>
    <row r="497" spans="1:5" x14ac:dyDescent="0.25">
      <c r="A497" t="s">
        <v>2517</v>
      </c>
      <c r="B497">
        <v>2013</v>
      </c>
      <c r="C497" t="s">
        <v>894</v>
      </c>
      <c r="D497" t="s">
        <v>1830</v>
      </c>
      <c r="E497" t="s">
        <v>2518</v>
      </c>
    </row>
    <row r="498" spans="1:5" x14ac:dyDescent="0.25">
      <c r="A498" t="s">
        <v>2519</v>
      </c>
      <c r="B498">
        <v>2013</v>
      </c>
      <c r="C498" t="s">
        <v>198</v>
      </c>
      <c r="D498" t="s">
        <v>1719</v>
      </c>
      <c r="E498" t="s">
        <v>2520</v>
      </c>
    </row>
    <row r="499" spans="1:5" x14ac:dyDescent="0.25">
      <c r="A499" t="s">
        <v>2521</v>
      </c>
      <c r="B499">
        <v>2013</v>
      </c>
      <c r="C499" t="s">
        <v>474</v>
      </c>
      <c r="D499" t="s">
        <v>2522</v>
      </c>
      <c r="E499" t="s">
        <v>2523</v>
      </c>
    </row>
    <row r="500" spans="1:5" x14ac:dyDescent="0.25">
      <c r="A500" t="s">
        <v>2524</v>
      </c>
      <c r="B500">
        <v>2013</v>
      </c>
      <c r="C500" t="s">
        <v>264</v>
      </c>
      <c r="D500" t="s">
        <v>1744</v>
      </c>
      <c r="E500" t="s">
        <v>2525</v>
      </c>
    </row>
    <row r="501" spans="1:5" x14ac:dyDescent="0.25">
      <c r="A501" t="s">
        <v>2526</v>
      </c>
      <c r="B501">
        <v>2013</v>
      </c>
      <c r="C501" t="s">
        <v>242</v>
      </c>
      <c r="D501" t="s">
        <v>2527</v>
      </c>
      <c r="E501" t="s">
        <v>2528</v>
      </c>
    </row>
    <row r="502" spans="1:5" x14ac:dyDescent="0.25">
      <c r="A502" t="s">
        <v>2529</v>
      </c>
      <c r="B502">
        <v>2013</v>
      </c>
      <c r="C502" t="s">
        <v>218</v>
      </c>
      <c r="D502" t="s">
        <v>2530</v>
      </c>
      <c r="E502" t="s">
        <v>2531</v>
      </c>
    </row>
    <row r="503" spans="1:5" x14ac:dyDescent="0.25">
      <c r="A503" t="s">
        <v>2532</v>
      </c>
      <c r="B503">
        <v>2013</v>
      </c>
      <c r="C503" t="s">
        <v>176</v>
      </c>
      <c r="D503" t="s">
        <v>1640</v>
      </c>
      <c r="E503" t="s">
        <v>2533</v>
      </c>
    </row>
    <row r="504" spans="1:5" x14ac:dyDescent="0.25">
      <c r="A504" t="s">
        <v>2534</v>
      </c>
      <c r="B504">
        <v>2013</v>
      </c>
      <c r="C504" t="s">
        <v>244</v>
      </c>
      <c r="D504" t="s">
        <v>2535</v>
      </c>
      <c r="E504" t="s">
        <v>2536</v>
      </c>
    </row>
    <row r="505" spans="1:5" x14ac:dyDescent="0.25">
      <c r="A505" t="s">
        <v>2537</v>
      </c>
      <c r="B505">
        <v>2013</v>
      </c>
      <c r="C505" t="s">
        <v>176</v>
      </c>
      <c r="D505" t="s">
        <v>1792</v>
      </c>
      <c r="E505" t="s">
        <v>2538</v>
      </c>
    </row>
    <row r="506" spans="1:5" x14ac:dyDescent="0.25">
      <c r="A506" t="s">
        <v>2539</v>
      </c>
      <c r="B506">
        <v>2013</v>
      </c>
      <c r="C506" t="s">
        <v>232</v>
      </c>
      <c r="D506" t="s">
        <v>2540</v>
      </c>
      <c r="E506" t="s">
        <v>2541</v>
      </c>
    </row>
    <row r="507" spans="1:5" x14ac:dyDescent="0.25">
      <c r="A507" t="s">
        <v>2542</v>
      </c>
      <c r="B507">
        <v>2013</v>
      </c>
      <c r="C507" t="s">
        <v>253</v>
      </c>
      <c r="D507" t="s">
        <v>2016</v>
      </c>
      <c r="E507" t="s">
        <v>2543</v>
      </c>
    </row>
    <row r="508" spans="1:5" x14ac:dyDescent="0.25">
      <c r="A508" t="s">
        <v>2544</v>
      </c>
      <c r="B508">
        <v>2013</v>
      </c>
      <c r="C508" t="s">
        <v>175</v>
      </c>
      <c r="D508" t="s">
        <v>1806</v>
      </c>
      <c r="E508" t="s">
        <v>2545</v>
      </c>
    </row>
    <row r="509" spans="1:5" x14ac:dyDescent="0.25">
      <c r="A509" t="s">
        <v>2546</v>
      </c>
      <c r="B509">
        <v>2013</v>
      </c>
      <c r="C509" t="s">
        <v>295</v>
      </c>
      <c r="D509" t="s">
        <v>1844</v>
      </c>
      <c r="E509" t="s">
        <v>2547</v>
      </c>
    </row>
    <row r="510" spans="1:5" x14ac:dyDescent="0.25">
      <c r="A510" t="s">
        <v>2548</v>
      </c>
      <c r="B510">
        <v>2013</v>
      </c>
      <c r="C510" t="s">
        <v>863</v>
      </c>
      <c r="D510" t="s">
        <v>2549</v>
      </c>
      <c r="E510" t="s">
        <v>2550</v>
      </c>
    </row>
    <row r="511" spans="1:5" x14ac:dyDescent="0.25">
      <c r="A511" t="s">
        <v>2551</v>
      </c>
      <c r="B511">
        <v>2013</v>
      </c>
      <c r="C511" t="s">
        <v>217</v>
      </c>
      <c r="D511" t="s">
        <v>2552</v>
      </c>
      <c r="E511" t="s">
        <v>2553</v>
      </c>
    </row>
    <row r="512" spans="1:5" x14ac:dyDescent="0.25">
      <c r="A512" t="s">
        <v>2554</v>
      </c>
      <c r="B512">
        <v>2013</v>
      </c>
      <c r="C512" t="s">
        <v>191</v>
      </c>
      <c r="D512" t="s">
        <v>2555</v>
      </c>
      <c r="E512" t="s">
        <v>2556</v>
      </c>
    </row>
    <row r="513" spans="1:5" x14ac:dyDescent="0.25">
      <c r="A513" t="s">
        <v>2557</v>
      </c>
      <c r="B513">
        <v>2013</v>
      </c>
      <c r="C513" t="s">
        <v>337</v>
      </c>
      <c r="D513" t="s">
        <v>2558</v>
      </c>
      <c r="E513" t="s">
        <v>2559</v>
      </c>
    </row>
    <row r="514" spans="1:5" x14ac:dyDescent="0.25">
      <c r="A514" t="s">
        <v>2560</v>
      </c>
      <c r="B514">
        <v>2013</v>
      </c>
      <c r="C514" t="s">
        <v>187</v>
      </c>
      <c r="D514" t="s">
        <v>2561</v>
      </c>
      <c r="E514" t="s">
        <v>2562</v>
      </c>
    </row>
    <row r="515" spans="1:5" x14ac:dyDescent="0.25">
      <c r="A515" t="s">
        <v>2563</v>
      </c>
      <c r="B515">
        <v>2013</v>
      </c>
      <c r="C515" t="s">
        <v>559</v>
      </c>
      <c r="D515" t="s">
        <v>2564</v>
      </c>
      <c r="E515" t="s">
        <v>2565</v>
      </c>
    </row>
    <row r="516" spans="1:5" x14ac:dyDescent="0.25">
      <c r="A516" t="s">
        <v>2566</v>
      </c>
      <c r="B516">
        <v>2013</v>
      </c>
      <c r="C516" t="s">
        <v>179</v>
      </c>
      <c r="D516" t="s">
        <v>2567</v>
      </c>
      <c r="E516" t="s">
        <v>2568</v>
      </c>
    </row>
    <row r="517" spans="1:5" x14ac:dyDescent="0.25">
      <c r="A517" t="s">
        <v>2569</v>
      </c>
      <c r="B517">
        <v>2013</v>
      </c>
      <c r="C517" t="s">
        <v>640</v>
      </c>
      <c r="D517" t="s">
        <v>2570</v>
      </c>
      <c r="E517" t="s">
        <v>2571</v>
      </c>
    </row>
    <row r="518" spans="1:5" x14ac:dyDescent="0.25">
      <c r="A518" t="s">
        <v>2572</v>
      </c>
      <c r="B518">
        <v>2013</v>
      </c>
      <c r="C518" t="s">
        <v>182</v>
      </c>
      <c r="D518" t="s">
        <v>1941</v>
      </c>
      <c r="E518" t="s">
        <v>2573</v>
      </c>
    </row>
    <row r="519" spans="1:5" x14ac:dyDescent="0.25">
      <c r="A519" t="s">
        <v>2574</v>
      </c>
      <c r="B519">
        <v>2013</v>
      </c>
      <c r="C519" t="s">
        <v>200</v>
      </c>
      <c r="D519" t="s">
        <v>2030</v>
      </c>
      <c r="E519" t="s">
        <v>2575</v>
      </c>
    </row>
    <row r="520" spans="1:5" x14ac:dyDescent="0.25">
      <c r="A520" t="s">
        <v>2576</v>
      </c>
      <c r="B520">
        <v>2013</v>
      </c>
      <c r="C520" t="s">
        <v>203</v>
      </c>
      <c r="D520" t="s">
        <v>1816</v>
      </c>
      <c r="E520" t="s">
        <v>2577</v>
      </c>
    </row>
    <row r="521" spans="1:5" x14ac:dyDescent="0.25">
      <c r="A521" t="s">
        <v>2578</v>
      </c>
      <c r="B521">
        <v>2013</v>
      </c>
      <c r="C521" t="s">
        <v>242</v>
      </c>
      <c r="D521" t="s">
        <v>2579</v>
      </c>
      <c r="E521" t="s">
        <v>2580</v>
      </c>
    </row>
    <row r="522" spans="1:5" x14ac:dyDescent="0.25">
      <c r="A522" t="s">
        <v>2581</v>
      </c>
      <c r="B522">
        <v>2013</v>
      </c>
      <c r="C522" t="s">
        <v>522</v>
      </c>
      <c r="D522" t="s">
        <v>1938</v>
      </c>
      <c r="E522" t="s">
        <v>2582</v>
      </c>
    </row>
    <row r="523" spans="1:5" x14ac:dyDescent="0.25">
      <c r="A523" t="s">
        <v>2583</v>
      </c>
      <c r="B523">
        <v>2013</v>
      </c>
      <c r="C523" t="s">
        <v>189</v>
      </c>
      <c r="D523" t="s">
        <v>1724</v>
      </c>
      <c r="E523" t="s">
        <v>2584</v>
      </c>
    </row>
    <row r="524" spans="1:5" x14ac:dyDescent="0.25">
      <c r="A524" t="s">
        <v>2585</v>
      </c>
      <c r="B524">
        <v>2013</v>
      </c>
      <c r="C524" t="s">
        <v>808</v>
      </c>
      <c r="D524" t="s">
        <v>2586</v>
      </c>
      <c r="E524" t="s">
        <v>2587</v>
      </c>
    </row>
    <row r="525" spans="1:5" x14ac:dyDescent="0.25">
      <c r="A525" t="s">
        <v>2588</v>
      </c>
      <c r="B525">
        <v>2013</v>
      </c>
      <c r="C525" t="s">
        <v>177</v>
      </c>
      <c r="D525" t="s">
        <v>2589</v>
      </c>
      <c r="E525" t="s">
        <v>2590</v>
      </c>
    </row>
    <row r="526" spans="1:5" x14ac:dyDescent="0.25">
      <c r="A526" t="s">
        <v>2591</v>
      </c>
      <c r="B526">
        <v>2013</v>
      </c>
      <c r="C526" t="s">
        <v>625</v>
      </c>
      <c r="D526" t="s">
        <v>2592</v>
      </c>
      <c r="E526" t="s">
        <v>2593</v>
      </c>
    </row>
    <row r="527" spans="1:5" x14ac:dyDescent="0.25">
      <c r="A527" t="s">
        <v>2594</v>
      </c>
      <c r="B527">
        <v>2013</v>
      </c>
      <c r="C527" t="s">
        <v>318</v>
      </c>
      <c r="D527" t="s">
        <v>2496</v>
      </c>
      <c r="E527" t="s">
        <v>2595</v>
      </c>
    </row>
    <row r="528" spans="1:5" x14ac:dyDescent="0.25">
      <c r="A528" t="s">
        <v>2596</v>
      </c>
      <c r="B528">
        <v>2013</v>
      </c>
      <c r="C528" t="s">
        <v>356</v>
      </c>
      <c r="D528" t="s">
        <v>2597</v>
      </c>
      <c r="E528" t="s">
        <v>2598</v>
      </c>
    </row>
    <row r="529" spans="1:5" x14ac:dyDescent="0.25">
      <c r="A529" t="s">
        <v>2599</v>
      </c>
      <c r="B529">
        <v>2013</v>
      </c>
      <c r="C529" t="s">
        <v>589</v>
      </c>
      <c r="D529" t="s">
        <v>2600</v>
      </c>
      <c r="E529" t="s">
        <v>2601</v>
      </c>
    </row>
    <row r="530" spans="1:5" x14ac:dyDescent="0.25">
      <c r="A530" t="s">
        <v>2602</v>
      </c>
      <c r="B530">
        <v>2013</v>
      </c>
      <c r="C530" t="s">
        <v>182</v>
      </c>
      <c r="D530" t="s">
        <v>1941</v>
      </c>
      <c r="E530" t="s">
        <v>2603</v>
      </c>
    </row>
    <row r="531" spans="1:5" x14ac:dyDescent="0.25">
      <c r="A531" t="s">
        <v>2604</v>
      </c>
      <c r="B531">
        <v>2013</v>
      </c>
      <c r="C531" t="s">
        <v>480</v>
      </c>
      <c r="D531" t="s">
        <v>2605</v>
      </c>
      <c r="E531" t="s">
        <v>2606</v>
      </c>
    </row>
    <row r="532" spans="1:5" x14ac:dyDescent="0.25">
      <c r="A532" t="s">
        <v>2607</v>
      </c>
      <c r="B532">
        <v>2013</v>
      </c>
      <c r="C532" t="s">
        <v>222</v>
      </c>
      <c r="D532" t="s">
        <v>2608</v>
      </c>
      <c r="E532" t="s">
        <v>2609</v>
      </c>
    </row>
    <row r="533" spans="1:5" x14ac:dyDescent="0.25">
      <c r="A533" t="s">
        <v>2610</v>
      </c>
      <c r="B533">
        <v>2013</v>
      </c>
      <c r="C533" t="s">
        <v>883</v>
      </c>
      <c r="D533" t="s">
        <v>2611</v>
      </c>
      <c r="E533" t="s">
        <v>2612</v>
      </c>
    </row>
    <row r="534" spans="1:5" x14ac:dyDescent="0.25">
      <c r="A534" t="s">
        <v>2613</v>
      </c>
      <c r="B534">
        <v>2013</v>
      </c>
      <c r="C534" t="s">
        <v>260</v>
      </c>
      <c r="D534" t="s">
        <v>2614</v>
      </c>
      <c r="E534" t="s">
        <v>1433</v>
      </c>
    </row>
    <row r="535" spans="1:5" x14ac:dyDescent="0.25">
      <c r="A535" t="s">
        <v>2615</v>
      </c>
      <c r="B535">
        <v>2013</v>
      </c>
      <c r="C535" t="s">
        <v>516</v>
      </c>
      <c r="D535" t="s">
        <v>1697</v>
      </c>
      <c r="E535" t="s">
        <v>2616</v>
      </c>
    </row>
    <row r="536" spans="1:5" x14ac:dyDescent="0.25">
      <c r="A536" t="s">
        <v>2617</v>
      </c>
      <c r="B536">
        <v>2013</v>
      </c>
      <c r="C536" t="s">
        <v>186</v>
      </c>
      <c r="D536" t="s">
        <v>2618</v>
      </c>
      <c r="E536" t="s">
        <v>2619</v>
      </c>
    </row>
    <row r="537" spans="1:5" x14ac:dyDescent="0.25">
      <c r="A537" t="s">
        <v>2620</v>
      </c>
      <c r="B537">
        <v>2013</v>
      </c>
      <c r="C537" t="s">
        <v>224</v>
      </c>
      <c r="D537" t="s">
        <v>1706</v>
      </c>
      <c r="E537" t="s">
        <v>2621</v>
      </c>
    </row>
    <row r="538" spans="1:5" x14ac:dyDescent="0.25">
      <c r="A538" t="s">
        <v>2622</v>
      </c>
      <c r="B538">
        <v>2013</v>
      </c>
      <c r="C538" t="s">
        <v>176</v>
      </c>
      <c r="D538" t="s">
        <v>1792</v>
      </c>
      <c r="E538" t="s">
        <v>2623</v>
      </c>
    </row>
    <row r="539" spans="1:5" x14ac:dyDescent="0.25">
      <c r="A539" t="s">
        <v>2624</v>
      </c>
      <c r="B539">
        <v>2013</v>
      </c>
      <c r="C539" t="s">
        <v>192</v>
      </c>
      <c r="D539" t="s">
        <v>1672</v>
      </c>
      <c r="E539" t="s">
        <v>2625</v>
      </c>
    </row>
    <row r="540" spans="1:5" x14ac:dyDescent="0.25">
      <c r="A540" t="s">
        <v>2626</v>
      </c>
      <c r="B540">
        <v>2013</v>
      </c>
      <c r="C540" t="s">
        <v>554</v>
      </c>
      <c r="D540" t="s">
        <v>2627</v>
      </c>
      <c r="E540" t="s">
        <v>2628</v>
      </c>
    </row>
    <row r="541" spans="1:5" x14ac:dyDescent="0.25">
      <c r="A541" t="s">
        <v>2629</v>
      </c>
      <c r="B541">
        <v>2013</v>
      </c>
      <c r="C541" t="s">
        <v>729</v>
      </c>
      <c r="D541" t="s">
        <v>1675</v>
      </c>
      <c r="E541" t="s">
        <v>2630</v>
      </c>
    </row>
    <row r="542" spans="1:5" x14ac:dyDescent="0.25">
      <c r="A542" t="s">
        <v>2631</v>
      </c>
      <c r="B542">
        <v>2013</v>
      </c>
      <c r="C542" t="s">
        <v>202</v>
      </c>
      <c r="D542" t="s">
        <v>1981</v>
      </c>
      <c r="E542" t="s">
        <v>2632</v>
      </c>
    </row>
    <row r="543" spans="1:5" x14ac:dyDescent="0.25">
      <c r="A543" t="s">
        <v>2633</v>
      </c>
      <c r="B543">
        <v>2013</v>
      </c>
      <c r="C543" t="s">
        <v>915</v>
      </c>
      <c r="D543" t="s">
        <v>1683</v>
      </c>
      <c r="E543" t="s">
        <v>2634</v>
      </c>
    </row>
    <row r="544" spans="1:5" x14ac:dyDescent="0.25">
      <c r="A544" t="s">
        <v>2635</v>
      </c>
      <c r="B544">
        <v>2013</v>
      </c>
      <c r="C544" t="s">
        <v>175</v>
      </c>
      <c r="D544" t="s">
        <v>1680</v>
      </c>
      <c r="E544" t="s">
        <v>2636</v>
      </c>
    </row>
    <row r="545" spans="1:5" x14ac:dyDescent="0.25">
      <c r="A545" t="s">
        <v>2637</v>
      </c>
      <c r="B545">
        <v>2013</v>
      </c>
      <c r="C545" t="s">
        <v>209</v>
      </c>
      <c r="D545" t="s">
        <v>2638</v>
      </c>
      <c r="E545" t="s">
        <v>2639</v>
      </c>
    </row>
    <row r="546" spans="1:5" x14ac:dyDescent="0.25">
      <c r="A546" t="s">
        <v>2640</v>
      </c>
      <c r="B546">
        <v>2013</v>
      </c>
      <c r="C546" t="s">
        <v>730</v>
      </c>
      <c r="D546" t="s">
        <v>2641</v>
      </c>
      <c r="E546" t="s">
        <v>2642</v>
      </c>
    </row>
    <row r="547" spans="1:5" x14ac:dyDescent="0.25">
      <c r="A547" t="s">
        <v>2643</v>
      </c>
      <c r="B547">
        <v>2013</v>
      </c>
      <c r="C547" t="s">
        <v>191</v>
      </c>
      <c r="D547" t="s">
        <v>2644</v>
      </c>
      <c r="E547" t="s">
        <v>2645</v>
      </c>
    </row>
    <row r="548" spans="1:5" x14ac:dyDescent="0.25">
      <c r="A548" t="s">
        <v>2646</v>
      </c>
      <c r="B548">
        <v>2013</v>
      </c>
      <c r="C548" t="s">
        <v>354</v>
      </c>
      <c r="D548" t="s">
        <v>1669</v>
      </c>
      <c r="E548" t="s">
        <v>2647</v>
      </c>
    </row>
    <row r="549" spans="1:5" x14ac:dyDescent="0.25">
      <c r="A549" t="s">
        <v>2648</v>
      </c>
      <c r="B549">
        <v>2013</v>
      </c>
      <c r="C549" t="s">
        <v>218</v>
      </c>
      <c r="D549" t="s">
        <v>1628</v>
      </c>
      <c r="E549" t="s">
        <v>2649</v>
      </c>
    </row>
    <row r="550" spans="1:5" x14ac:dyDescent="0.25">
      <c r="A550" t="s">
        <v>2650</v>
      </c>
      <c r="B550">
        <v>2013</v>
      </c>
      <c r="C550" t="s">
        <v>226</v>
      </c>
      <c r="D550" t="s">
        <v>2515</v>
      </c>
      <c r="E550" t="s">
        <v>2651</v>
      </c>
    </row>
    <row r="551" spans="1:5" x14ac:dyDescent="0.25">
      <c r="A551" t="s">
        <v>2652</v>
      </c>
      <c r="B551">
        <v>2013</v>
      </c>
      <c r="C551" t="s">
        <v>519</v>
      </c>
      <c r="D551" t="s">
        <v>2540</v>
      </c>
      <c r="E551" t="s">
        <v>2653</v>
      </c>
    </row>
    <row r="552" spans="1:5" x14ac:dyDescent="0.25">
      <c r="A552" t="s">
        <v>2654</v>
      </c>
      <c r="B552">
        <v>2013</v>
      </c>
      <c r="C552" t="s">
        <v>187</v>
      </c>
      <c r="D552" t="s">
        <v>2655</v>
      </c>
      <c r="E552" t="s">
        <v>2656</v>
      </c>
    </row>
    <row r="553" spans="1:5" x14ac:dyDescent="0.25">
      <c r="A553" t="s">
        <v>2657</v>
      </c>
      <c r="B553">
        <v>2013</v>
      </c>
      <c r="C553" t="s">
        <v>219</v>
      </c>
      <c r="D553" t="s">
        <v>2010</v>
      </c>
      <c r="E553" t="s">
        <v>2658</v>
      </c>
    </row>
    <row r="554" spans="1:5" x14ac:dyDescent="0.25">
      <c r="A554" t="s">
        <v>2659</v>
      </c>
      <c r="B554">
        <v>2013</v>
      </c>
      <c r="C554" t="s">
        <v>207</v>
      </c>
      <c r="D554" t="s">
        <v>1634</v>
      </c>
      <c r="E554" t="s">
        <v>2660</v>
      </c>
    </row>
    <row r="555" spans="1:5" x14ac:dyDescent="0.25">
      <c r="A555" t="s">
        <v>2661</v>
      </c>
      <c r="B555">
        <v>2013</v>
      </c>
      <c r="C555" t="s">
        <v>252</v>
      </c>
      <c r="D555" t="s">
        <v>2662</v>
      </c>
      <c r="E555" t="s">
        <v>2663</v>
      </c>
    </row>
    <row r="556" spans="1:5" x14ac:dyDescent="0.25">
      <c r="A556" t="s">
        <v>2664</v>
      </c>
      <c r="B556">
        <v>2013</v>
      </c>
      <c r="C556" t="s">
        <v>250</v>
      </c>
      <c r="D556" t="s">
        <v>1969</v>
      </c>
      <c r="E556" t="s">
        <v>2665</v>
      </c>
    </row>
    <row r="557" spans="1:5" x14ac:dyDescent="0.25">
      <c r="A557" t="s">
        <v>2666</v>
      </c>
      <c r="B557">
        <v>2013</v>
      </c>
      <c r="C557" t="s">
        <v>234</v>
      </c>
      <c r="D557" t="s">
        <v>1795</v>
      </c>
      <c r="E557" t="s">
        <v>2667</v>
      </c>
    </row>
    <row r="558" spans="1:5" x14ac:dyDescent="0.25">
      <c r="A558" t="s">
        <v>2668</v>
      </c>
      <c r="B558">
        <v>2013</v>
      </c>
      <c r="C558" t="s">
        <v>327</v>
      </c>
      <c r="D558" t="s">
        <v>2669</v>
      </c>
      <c r="E558" t="s">
        <v>2670</v>
      </c>
    </row>
    <row r="559" spans="1:5" x14ac:dyDescent="0.25">
      <c r="A559" t="s">
        <v>2671</v>
      </c>
      <c r="B559">
        <v>2013</v>
      </c>
      <c r="C559" t="s">
        <v>179</v>
      </c>
      <c r="D559" t="s">
        <v>2672</v>
      </c>
      <c r="E559" t="s">
        <v>2673</v>
      </c>
    </row>
    <row r="560" spans="1:5" x14ac:dyDescent="0.25">
      <c r="A560" t="s">
        <v>2674</v>
      </c>
      <c r="B560">
        <v>2013</v>
      </c>
      <c r="C560" t="s">
        <v>222</v>
      </c>
      <c r="D560" t="s">
        <v>2608</v>
      </c>
      <c r="E560" t="s">
        <v>2675</v>
      </c>
    </row>
    <row r="561" spans="1:5" x14ac:dyDescent="0.25">
      <c r="A561" t="s">
        <v>2676</v>
      </c>
      <c r="B561">
        <v>2013</v>
      </c>
      <c r="C561" t="s">
        <v>182</v>
      </c>
      <c r="D561" t="s">
        <v>1941</v>
      </c>
      <c r="E561" t="s">
        <v>2677</v>
      </c>
    </row>
    <row r="562" spans="1:5" x14ac:dyDescent="0.25">
      <c r="A562" t="s">
        <v>2678</v>
      </c>
      <c r="B562">
        <v>2013</v>
      </c>
      <c r="C562" t="s">
        <v>196</v>
      </c>
      <c r="D562" t="s">
        <v>1683</v>
      </c>
      <c r="E562" t="s">
        <v>2679</v>
      </c>
    </row>
    <row r="563" spans="1:5" x14ac:dyDescent="0.25">
      <c r="A563" t="s">
        <v>2680</v>
      </c>
      <c r="B563">
        <v>2013</v>
      </c>
      <c r="C563" t="s">
        <v>191</v>
      </c>
      <c r="D563" t="s">
        <v>2681</v>
      </c>
      <c r="E563" t="s">
        <v>2682</v>
      </c>
    </row>
    <row r="564" spans="1:5" x14ac:dyDescent="0.25">
      <c r="A564" t="s">
        <v>2683</v>
      </c>
      <c r="B564">
        <v>2013</v>
      </c>
      <c r="C564" t="s">
        <v>912</v>
      </c>
      <c r="D564" t="s">
        <v>2684</v>
      </c>
      <c r="E564" t="s">
        <v>2685</v>
      </c>
    </row>
    <row r="565" spans="1:5" x14ac:dyDescent="0.25">
      <c r="A565" t="s">
        <v>2686</v>
      </c>
      <c r="B565">
        <v>2013</v>
      </c>
      <c r="C565" t="s">
        <v>688</v>
      </c>
      <c r="D565" t="s">
        <v>2687</v>
      </c>
      <c r="E565" t="s">
        <v>2688</v>
      </c>
    </row>
    <row r="566" spans="1:5" x14ac:dyDescent="0.25">
      <c r="A566" t="s">
        <v>2689</v>
      </c>
      <c r="B566">
        <v>2013</v>
      </c>
      <c r="C566" t="s">
        <v>189</v>
      </c>
      <c r="D566" t="s">
        <v>1724</v>
      </c>
      <c r="E566" t="s">
        <v>2690</v>
      </c>
    </row>
    <row r="567" spans="1:5" x14ac:dyDescent="0.25">
      <c r="A567" t="s">
        <v>2691</v>
      </c>
      <c r="B567">
        <v>2013</v>
      </c>
      <c r="C567" t="s">
        <v>826</v>
      </c>
      <c r="D567" t="s">
        <v>1729</v>
      </c>
      <c r="E567" t="s">
        <v>2692</v>
      </c>
    </row>
    <row r="568" spans="1:5" x14ac:dyDescent="0.25">
      <c r="A568" t="s">
        <v>2693</v>
      </c>
      <c r="B568">
        <v>2013</v>
      </c>
      <c r="C568" t="s">
        <v>322</v>
      </c>
      <c r="D568" t="s">
        <v>2694</v>
      </c>
      <c r="E568" t="s">
        <v>2695</v>
      </c>
    </row>
    <row r="569" spans="1:5" x14ac:dyDescent="0.25">
      <c r="A569" t="s">
        <v>2696</v>
      </c>
      <c r="B569">
        <v>2013</v>
      </c>
      <c r="C569" t="s">
        <v>182</v>
      </c>
      <c r="D569" t="s">
        <v>1941</v>
      </c>
      <c r="E569" t="s">
        <v>2697</v>
      </c>
    </row>
    <row r="570" spans="1:5" x14ac:dyDescent="0.25">
      <c r="A570" t="s">
        <v>2698</v>
      </c>
      <c r="B570">
        <v>2013</v>
      </c>
      <c r="C570" t="s">
        <v>229</v>
      </c>
      <c r="D570" t="s">
        <v>1798</v>
      </c>
      <c r="E570" t="s">
        <v>2699</v>
      </c>
    </row>
    <row r="571" spans="1:5" x14ac:dyDescent="0.25">
      <c r="A571" t="s">
        <v>2700</v>
      </c>
      <c r="B571">
        <v>2013</v>
      </c>
      <c r="C571" t="s">
        <v>400</v>
      </c>
      <c r="D571" t="s">
        <v>2701</v>
      </c>
      <c r="E571" t="s">
        <v>2702</v>
      </c>
    </row>
    <row r="572" spans="1:5" x14ac:dyDescent="0.25">
      <c r="A572" t="s">
        <v>2703</v>
      </c>
      <c r="B572">
        <v>2013</v>
      </c>
      <c r="C572" t="s">
        <v>175</v>
      </c>
      <c r="D572" t="s">
        <v>1660</v>
      </c>
      <c r="E572" t="s">
        <v>2704</v>
      </c>
    </row>
    <row r="573" spans="1:5" x14ac:dyDescent="0.25">
      <c r="A573" t="s">
        <v>2705</v>
      </c>
      <c r="B573">
        <v>2013</v>
      </c>
      <c r="C573" t="s">
        <v>186</v>
      </c>
      <c r="D573" t="s">
        <v>1692</v>
      </c>
      <c r="E573" t="s">
        <v>2706</v>
      </c>
    </row>
    <row r="574" spans="1:5" x14ac:dyDescent="0.25">
      <c r="A574" t="s">
        <v>2707</v>
      </c>
      <c r="B574">
        <v>2013</v>
      </c>
      <c r="C574" t="s">
        <v>794</v>
      </c>
      <c r="D574" t="s">
        <v>1706</v>
      </c>
      <c r="E574" t="s">
        <v>2708</v>
      </c>
    </row>
    <row r="575" spans="1:5" x14ac:dyDescent="0.25">
      <c r="A575" t="s">
        <v>2709</v>
      </c>
      <c r="B575">
        <v>2013</v>
      </c>
      <c r="C575" t="s">
        <v>399</v>
      </c>
      <c r="D575" t="s">
        <v>1933</v>
      </c>
      <c r="E575" t="s">
        <v>2710</v>
      </c>
    </row>
    <row r="576" spans="1:5" x14ac:dyDescent="0.25">
      <c r="A576" t="s">
        <v>2711</v>
      </c>
      <c r="B576">
        <v>2013</v>
      </c>
      <c r="C576" t="s">
        <v>186</v>
      </c>
      <c r="D576" t="s">
        <v>1692</v>
      </c>
      <c r="E576" t="s">
        <v>2712</v>
      </c>
    </row>
    <row r="577" spans="1:5" x14ac:dyDescent="0.25">
      <c r="A577" t="s">
        <v>2713</v>
      </c>
      <c r="B577">
        <v>2013</v>
      </c>
      <c r="C577" t="s">
        <v>192</v>
      </c>
      <c r="D577" t="s">
        <v>2714</v>
      </c>
      <c r="E577" t="s">
        <v>2715</v>
      </c>
    </row>
    <row r="578" spans="1:5" x14ac:dyDescent="0.25">
      <c r="A578" t="s">
        <v>2716</v>
      </c>
      <c r="B578">
        <v>2013</v>
      </c>
      <c r="C578" t="s">
        <v>180</v>
      </c>
      <c r="D578" t="s">
        <v>1803</v>
      </c>
      <c r="E578" t="s">
        <v>2717</v>
      </c>
    </row>
    <row r="579" spans="1:5" x14ac:dyDescent="0.25">
      <c r="A579" t="s">
        <v>2718</v>
      </c>
      <c r="B579">
        <v>2013</v>
      </c>
      <c r="C579" t="s">
        <v>686</v>
      </c>
      <c r="D579" t="s">
        <v>2719</v>
      </c>
      <c r="E579" t="s">
        <v>2720</v>
      </c>
    </row>
    <row r="580" spans="1:5" x14ac:dyDescent="0.25">
      <c r="A580" t="s">
        <v>2721</v>
      </c>
      <c r="B580">
        <v>2013</v>
      </c>
      <c r="C580" t="s">
        <v>175</v>
      </c>
      <c r="D580" t="s">
        <v>1660</v>
      </c>
      <c r="E580" t="s">
        <v>2722</v>
      </c>
    </row>
    <row r="581" spans="1:5" x14ac:dyDescent="0.25">
      <c r="A581" t="s">
        <v>2723</v>
      </c>
      <c r="B581">
        <v>2013</v>
      </c>
      <c r="C581" t="s">
        <v>848</v>
      </c>
      <c r="D581" t="s">
        <v>2724</v>
      </c>
      <c r="E581" t="s">
        <v>2725</v>
      </c>
    </row>
    <row r="582" spans="1:5" x14ac:dyDescent="0.25">
      <c r="A582" t="s">
        <v>2726</v>
      </c>
      <c r="B582">
        <v>2013</v>
      </c>
      <c r="C582" t="s">
        <v>700</v>
      </c>
      <c r="D582" t="s">
        <v>1882</v>
      </c>
      <c r="E582" t="s">
        <v>2727</v>
      </c>
    </row>
    <row r="583" spans="1:5" x14ac:dyDescent="0.25">
      <c r="A583" t="s">
        <v>2728</v>
      </c>
      <c r="B583">
        <v>2013</v>
      </c>
      <c r="C583" t="s">
        <v>600</v>
      </c>
      <c r="D583" t="s">
        <v>2084</v>
      </c>
      <c r="E583" t="s">
        <v>2729</v>
      </c>
    </row>
    <row r="584" spans="1:5" x14ac:dyDescent="0.25">
      <c r="A584" t="s">
        <v>2730</v>
      </c>
      <c r="B584">
        <v>2013</v>
      </c>
      <c r="C584" t="s">
        <v>233</v>
      </c>
      <c r="D584" t="s">
        <v>1938</v>
      </c>
      <c r="E584" t="s">
        <v>2731</v>
      </c>
    </row>
    <row r="585" spans="1:5" x14ac:dyDescent="0.25">
      <c r="A585" t="s">
        <v>2732</v>
      </c>
      <c r="B585">
        <v>2013</v>
      </c>
      <c r="C585" t="s">
        <v>252</v>
      </c>
      <c r="D585" t="s">
        <v>2733</v>
      </c>
      <c r="E585" t="s">
        <v>2734</v>
      </c>
    </row>
    <row r="586" spans="1:5" x14ac:dyDescent="0.25">
      <c r="A586" t="s">
        <v>2735</v>
      </c>
      <c r="B586">
        <v>2013</v>
      </c>
      <c r="C586" t="s">
        <v>180</v>
      </c>
      <c r="D586" t="s">
        <v>1803</v>
      </c>
      <c r="E586" t="s">
        <v>2736</v>
      </c>
    </row>
    <row r="587" spans="1:5" x14ac:dyDescent="0.25">
      <c r="A587" t="s">
        <v>2737</v>
      </c>
      <c r="B587">
        <v>2013</v>
      </c>
      <c r="C587" t="s">
        <v>922</v>
      </c>
      <c r="D587" t="s">
        <v>2738</v>
      </c>
      <c r="E587" t="s">
        <v>2739</v>
      </c>
    </row>
    <row r="588" spans="1:5" x14ac:dyDescent="0.25">
      <c r="A588" t="s">
        <v>2740</v>
      </c>
      <c r="B588">
        <v>2013</v>
      </c>
      <c r="C588" t="s">
        <v>812</v>
      </c>
      <c r="D588" t="s">
        <v>2741</v>
      </c>
      <c r="E588" t="s">
        <v>2742</v>
      </c>
    </row>
    <row r="589" spans="1:5" x14ac:dyDescent="0.25">
      <c r="A589" t="s">
        <v>2743</v>
      </c>
      <c r="B589">
        <v>2013</v>
      </c>
      <c r="C589" t="s">
        <v>384</v>
      </c>
      <c r="D589" t="s">
        <v>2744</v>
      </c>
      <c r="E589" t="s">
        <v>2745</v>
      </c>
    </row>
    <row r="590" spans="1:5" x14ac:dyDescent="0.25">
      <c r="A590" t="s">
        <v>2746</v>
      </c>
      <c r="B590">
        <v>2013</v>
      </c>
      <c r="C590" t="s">
        <v>175</v>
      </c>
      <c r="D590" t="s">
        <v>1841</v>
      </c>
      <c r="E590" t="s">
        <v>2747</v>
      </c>
    </row>
    <row r="591" spans="1:5" x14ac:dyDescent="0.25">
      <c r="A591" t="s">
        <v>2748</v>
      </c>
      <c r="B591">
        <v>2013</v>
      </c>
      <c r="C591" t="s">
        <v>358</v>
      </c>
      <c r="D591" t="s">
        <v>2749</v>
      </c>
      <c r="E591" t="s">
        <v>2750</v>
      </c>
    </row>
    <row r="592" spans="1:5" x14ac:dyDescent="0.25">
      <c r="A592" t="s">
        <v>2751</v>
      </c>
      <c r="B592">
        <v>2013</v>
      </c>
      <c r="C592" t="s">
        <v>193</v>
      </c>
      <c r="D592" t="s">
        <v>2752</v>
      </c>
      <c r="E592" t="s">
        <v>2753</v>
      </c>
    </row>
    <row r="593" spans="1:5" x14ac:dyDescent="0.25">
      <c r="A593" t="s">
        <v>2754</v>
      </c>
      <c r="B593">
        <v>2013</v>
      </c>
      <c r="C593" t="s">
        <v>183</v>
      </c>
      <c r="D593" t="s">
        <v>1716</v>
      </c>
      <c r="E593" t="s">
        <v>2755</v>
      </c>
    </row>
    <row r="594" spans="1:5" x14ac:dyDescent="0.25">
      <c r="A594" t="s">
        <v>2756</v>
      </c>
      <c r="B594">
        <v>2013</v>
      </c>
      <c r="C594" t="s">
        <v>738</v>
      </c>
      <c r="D594" t="s">
        <v>2757</v>
      </c>
      <c r="E594" t="s">
        <v>2758</v>
      </c>
    </row>
    <row r="595" spans="1:5" x14ac:dyDescent="0.25">
      <c r="A595" t="s">
        <v>2759</v>
      </c>
      <c r="B595">
        <v>2013</v>
      </c>
      <c r="C595" t="s">
        <v>379</v>
      </c>
      <c r="D595" t="s">
        <v>2760</v>
      </c>
      <c r="E595" t="s">
        <v>2761</v>
      </c>
    </row>
    <row r="596" spans="1:5" x14ac:dyDescent="0.25">
      <c r="A596" t="s">
        <v>2762</v>
      </c>
      <c r="B596">
        <v>2013</v>
      </c>
      <c r="C596" t="s">
        <v>840</v>
      </c>
      <c r="D596" t="s">
        <v>2763</v>
      </c>
      <c r="E596" t="s">
        <v>2764</v>
      </c>
    </row>
    <row r="597" spans="1:5" x14ac:dyDescent="0.25">
      <c r="A597" t="s">
        <v>2765</v>
      </c>
      <c r="B597">
        <v>2013</v>
      </c>
      <c r="C597" t="s">
        <v>240</v>
      </c>
      <c r="D597" t="s">
        <v>2515</v>
      </c>
      <c r="E597" t="s">
        <v>2766</v>
      </c>
    </row>
    <row r="598" spans="1:5" x14ac:dyDescent="0.25">
      <c r="A598" t="s">
        <v>2767</v>
      </c>
      <c r="B598">
        <v>2013</v>
      </c>
      <c r="C598" t="s">
        <v>245</v>
      </c>
      <c r="D598" t="s">
        <v>2768</v>
      </c>
      <c r="E598" t="s">
        <v>2769</v>
      </c>
    </row>
    <row r="599" spans="1:5" x14ac:dyDescent="0.25">
      <c r="A599" t="s">
        <v>2770</v>
      </c>
      <c r="B599">
        <v>2013</v>
      </c>
      <c r="C599" t="s">
        <v>216</v>
      </c>
      <c r="D599" t="s">
        <v>2471</v>
      </c>
      <c r="E599" t="s">
        <v>2771</v>
      </c>
    </row>
    <row r="600" spans="1:5" x14ac:dyDescent="0.25">
      <c r="A600" t="s">
        <v>2772</v>
      </c>
      <c r="B600">
        <v>2013</v>
      </c>
      <c r="C600" t="s">
        <v>580</v>
      </c>
      <c r="D600" t="s">
        <v>2773</v>
      </c>
      <c r="E600" t="s">
        <v>2774</v>
      </c>
    </row>
    <row r="601" spans="1:5" x14ac:dyDescent="0.25">
      <c r="A601" t="s">
        <v>2775</v>
      </c>
      <c r="B601">
        <v>2013</v>
      </c>
      <c r="C601" t="s">
        <v>175</v>
      </c>
      <c r="D601" t="s">
        <v>1806</v>
      </c>
      <c r="E601" t="s">
        <v>2776</v>
      </c>
    </row>
    <row r="602" spans="1:5" x14ac:dyDescent="0.25">
      <c r="A602" t="s">
        <v>2777</v>
      </c>
      <c r="B602">
        <v>2013</v>
      </c>
      <c r="C602" t="s">
        <v>216</v>
      </c>
      <c r="D602" t="s">
        <v>2471</v>
      </c>
      <c r="E602" t="s">
        <v>2778</v>
      </c>
    </row>
    <row r="603" spans="1:5" x14ac:dyDescent="0.25">
      <c r="A603" t="s">
        <v>2779</v>
      </c>
      <c r="B603">
        <v>2013</v>
      </c>
      <c r="C603" t="s">
        <v>216</v>
      </c>
      <c r="D603" t="s">
        <v>2471</v>
      </c>
      <c r="E603" t="s">
        <v>2780</v>
      </c>
    </row>
    <row r="604" spans="1:5" x14ac:dyDescent="0.25">
      <c r="A604" t="s">
        <v>2781</v>
      </c>
      <c r="B604">
        <v>2013</v>
      </c>
      <c r="C604" t="s">
        <v>401</v>
      </c>
      <c r="D604" t="s">
        <v>2782</v>
      </c>
      <c r="E604" t="s">
        <v>2783</v>
      </c>
    </row>
    <row r="605" spans="1:5" x14ac:dyDescent="0.25">
      <c r="A605" t="s">
        <v>2784</v>
      </c>
      <c r="B605">
        <v>2013</v>
      </c>
      <c r="C605" t="s">
        <v>176</v>
      </c>
      <c r="D605" t="s">
        <v>1792</v>
      </c>
      <c r="E605" t="s">
        <v>2785</v>
      </c>
    </row>
    <row r="606" spans="1:5" x14ac:dyDescent="0.25">
      <c r="A606" t="s">
        <v>2786</v>
      </c>
      <c r="B606">
        <v>2013</v>
      </c>
      <c r="C606" t="s">
        <v>830</v>
      </c>
      <c r="D606" t="s">
        <v>2787</v>
      </c>
      <c r="E606" t="s">
        <v>2788</v>
      </c>
    </row>
    <row r="607" spans="1:5" x14ac:dyDescent="0.25">
      <c r="A607" t="s">
        <v>2789</v>
      </c>
      <c r="B607">
        <v>2013</v>
      </c>
      <c r="C607" t="s">
        <v>228</v>
      </c>
      <c r="D607" t="s">
        <v>2790</v>
      </c>
      <c r="E607" t="s">
        <v>2791</v>
      </c>
    </row>
    <row r="608" spans="1:5" x14ac:dyDescent="0.25">
      <c r="A608" t="s">
        <v>2792</v>
      </c>
      <c r="B608">
        <v>2013</v>
      </c>
      <c r="C608" t="s">
        <v>183</v>
      </c>
      <c r="D608" t="s">
        <v>1716</v>
      </c>
      <c r="E608" t="s">
        <v>2793</v>
      </c>
    </row>
    <row r="609" spans="1:5" x14ac:dyDescent="0.25">
      <c r="A609" t="s">
        <v>2794</v>
      </c>
      <c r="B609">
        <v>2013</v>
      </c>
      <c r="C609" t="s">
        <v>403</v>
      </c>
      <c r="D609" t="s">
        <v>2795</v>
      </c>
      <c r="E609" t="s">
        <v>2796</v>
      </c>
    </row>
    <row r="610" spans="1:5" x14ac:dyDescent="0.25">
      <c r="A610" t="s">
        <v>2797</v>
      </c>
      <c r="B610">
        <v>2013</v>
      </c>
      <c r="C610" t="s">
        <v>176</v>
      </c>
      <c r="D610" t="s">
        <v>1792</v>
      </c>
      <c r="E610" t="s">
        <v>2798</v>
      </c>
    </row>
    <row r="611" spans="1:5" x14ac:dyDescent="0.25">
      <c r="A611" t="s">
        <v>2799</v>
      </c>
      <c r="B611">
        <v>2013</v>
      </c>
      <c r="C611" t="s">
        <v>400</v>
      </c>
      <c r="D611" t="s">
        <v>2701</v>
      </c>
      <c r="E611" t="s">
        <v>2800</v>
      </c>
    </row>
    <row r="612" spans="1:5" x14ac:dyDescent="0.25">
      <c r="A612" t="s">
        <v>2801</v>
      </c>
      <c r="B612">
        <v>2013</v>
      </c>
      <c r="C612" t="s">
        <v>748</v>
      </c>
      <c r="D612" t="s">
        <v>1786</v>
      </c>
      <c r="E612" t="s">
        <v>2802</v>
      </c>
    </row>
    <row r="613" spans="1:5" x14ac:dyDescent="0.25">
      <c r="A613" t="s">
        <v>2803</v>
      </c>
      <c r="B613">
        <v>2013</v>
      </c>
      <c r="C613" t="s">
        <v>668</v>
      </c>
      <c r="D613" t="s">
        <v>2804</v>
      </c>
      <c r="E613" t="s">
        <v>2805</v>
      </c>
    </row>
    <row r="614" spans="1:5" x14ac:dyDescent="0.25">
      <c r="A614" t="s">
        <v>2806</v>
      </c>
      <c r="B614">
        <v>2013</v>
      </c>
      <c r="C614" t="s">
        <v>175</v>
      </c>
      <c r="D614" t="s">
        <v>1675</v>
      </c>
      <c r="E614" t="s">
        <v>2807</v>
      </c>
    </row>
    <row r="615" spans="1:5" x14ac:dyDescent="0.25">
      <c r="A615" t="s">
        <v>2808</v>
      </c>
      <c r="B615">
        <v>2013</v>
      </c>
      <c r="C615" t="s">
        <v>187</v>
      </c>
      <c r="D615" t="s">
        <v>2809</v>
      </c>
      <c r="E615" t="s">
        <v>2810</v>
      </c>
    </row>
    <row r="616" spans="1:5" x14ac:dyDescent="0.25">
      <c r="A616" t="s">
        <v>2811</v>
      </c>
      <c r="B616">
        <v>2013</v>
      </c>
      <c r="C616" t="s">
        <v>175</v>
      </c>
      <c r="D616" t="s">
        <v>1643</v>
      </c>
      <c r="E616" t="s">
        <v>2812</v>
      </c>
    </row>
    <row r="617" spans="1:5" x14ac:dyDescent="0.25">
      <c r="A617" t="s">
        <v>2813</v>
      </c>
      <c r="B617">
        <v>2013</v>
      </c>
      <c r="C617" t="s">
        <v>380</v>
      </c>
      <c r="D617" t="s">
        <v>2024</v>
      </c>
      <c r="E617" t="s">
        <v>2814</v>
      </c>
    </row>
    <row r="618" spans="1:5" x14ac:dyDescent="0.25">
      <c r="A618" t="s">
        <v>2815</v>
      </c>
      <c r="B618">
        <v>2013</v>
      </c>
      <c r="C618" t="s">
        <v>322</v>
      </c>
      <c r="D618" t="s">
        <v>2694</v>
      </c>
      <c r="E618" t="s">
        <v>2816</v>
      </c>
    </row>
    <row r="619" spans="1:5" x14ac:dyDescent="0.25">
      <c r="A619" t="s">
        <v>2817</v>
      </c>
      <c r="B619">
        <v>2013</v>
      </c>
      <c r="C619" t="s">
        <v>367</v>
      </c>
      <c r="D619" t="s">
        <v>1634</v>
      </c>
      <c r="E619" t="s">
        <v>2818</v>
      </c>
    </row>
    <row r="620" spans="1:5" x14ac:dyDescent="0.25">
      <c r="A620" t="s">
        <v>2819</v>
      </c>
      <c r="B620">
        <v>2013</v>
      </c>
      <c r="C620" t="s">
        <v>187</v>
      </c>
      <c r="D620" t="s">
        <v>2820</v>
      </c>
      <c r="E620" t="s">
        <v>2821</v>
      </c>
    </row>
    <row r="621" spans="1:5" x14ac:dyDescent="0.25">
      <c r="A621" t="s">
        <v>2822</v>
      </c>
      <c r="B621">
        <v>2013</v>
      </c>
      <c r="C621" t="s">
        <v>179</v>
      </c>
      <c r="D621" t="s">
        <v>2823</v>
      </c>
      <c r="E621" t="s">
        <v>2824</v>
      </c>
    </row>
    <row r="622" spans="1:5" x14ac:dyDescent="0.25">
      <c r="A622" t="s">
        <v>2825</v>
      </c>
      <c r="B622">
        <v>2013</v>
      </c>
      <c r="C622" t="s">
        <v>557</v>
      </c>
      <c r="D622" t="s">
        <v>2826</v>
      </c>
      <c r="E622" t="s">
        <v>2827</v>
      </c>
    </row>
    <row r="623" spans="1:5" x14ac:dyDescent="0.25">
      <c r="A623" t="s">
        <v>2828</v>
      </c>
      <c r="B623">
        <v>2013</v>
      </c>
      <c r="C623" t="s">
        <v>262</v>
      </c>
      <c r="D623" t="s">
        <v>2829</v>
      </c>
      <c r="E623" t="s">
        <v>2830</v>
      </c>
    </row>
    <row r="624" spans="1:5" x14ac:dyDescent="0.25">
      <c r="A624" t="s">
        <v>2831</v>
      </c>
      <c r="B624">
        <v>2013</v>
      </c>
      <c r="C624" t="s">
        <v>527</v>
      </c>
      <c r="D624" t="s">
        <v>2832</v>
      </c>
      <c r="E624" t="s">
        <v>2833</v>
      </c>
    </row>
    <row r="625" spans="1:5" x14ac:dyDescent="0.25">
      <c r="A625" t="s">
        <v>2834</v>
      </c>
      <c r="B625">
        <v>2013</v>
      </c>
      <c r="C625" t="s">
        <v>189</v>
      </c>
      <c r="D625" t="s">
        <v>1724</v>
      </c>
      <c r="E625" t="s">
        <v>2835</v>
      </c>
    </row>
    <row r="626" spans="1:5" x14ac:dyDescent="0.25">
      <c r="A626" t="s">
        <v>2836</v>
      </c>
      <c r="B626">
        <v>2013</v>
      </c>
      <c r="C626" t="s">
        <v>209</v>
      </c>
      <c r="D626" t="s">
        <v>2638</v>
      </c>
      <c r="E626" t="s">
        <v>2837</v>
      </c>
    </row>
    <row r="627" spans="1:5" x14ac:dyDescent="0.25">
      <c r="A627" t="s">
        <v>2838</v>
      </c>
      <c r="B627">
        <v>2013</v>
      </c>
      <c r="C627" t="s">
        <v>200</v>
      </c>
      <c r="D627" t="s">
        <v>2030</v>
      </c>
      <c r="E627" t="s">
        <v>2839</v>
      </c>
    </row>
    <row r="628" spans="1:5" x14ac:dyDescent="0.25">
      <c r="A628" t="s">
        <v>2840</v>
      </c>
      <c r="B628">
        <v>2013</v>
      </c>
      <c r="C628" t="s">
        <v>337</v>
      </c>
      <c r="D628" t="s">
        <v>2558</v>
      </c>
      <c r="E628" t="s">
        <v>2841</v>
      </c>
    </row>
    <row r="629" spans="1:5" x14ac:dyDescent="0.25">
      <c r="A629" t="s">
        <v>2842</v>
      </c>
      <c r="B629">
        <v>2013</v>
      </c>
      <c r="C629" t="s">
        <v>331</v>
      </c>
      <c r="D629" t="s">
        <v>1882</v>
      </c>
      <c r="E629" t="s">
        <v>2843</v>
      </c>
    </row>
    <row r="630" spans="1:5" x14ac:dyDescent="0.25">
      <c r="A630" t="s">
        <v>2844</v>
      </c>
      <c r="B630">
        <v>2013</v>
      </c>
      <c r="C630" t="s">
        <v>192</v>
      </c>
      <c r="D630" t="s">
        <v>1672</v>
      </c>
      <c r="E630" t="s">
        <v>2845</v>
      </c>
    </row>
    <row r="631" spans="1:5" x14ac:dyDescent="0.25">
      <c r="A631" t="s">
        <v>2846</v>
      </c>
      <c r="B631">
        <v>2013</v>
      </c>
      <c r="C631" t="s">
        <v>234</v>
      </c>
      <c r="D631" t="s">
        <v>1795</v>
      </c>
      <c r="E631" t="s">
        <v>2847</v>
      </c>
    </row>
    <row r="632" spans="1:5" x14ac:dyDescent="0.25">
      <c r="A632" t="s">
        <v>2848</v>
      </c>
      <c r="B632">
        <v>2013</v>
      </c>
      <c r="C632" t="s">
        <v>175</v>
      </c>
      <c r="D632" t="s">
        <v>1841</v>
      </c>
      <c r="E632" t="s">
        <v>2849</v>
      </c>
    </row>
    <row r="633" spans="1:5" x14ac:dyDescent="0.25">
      <c r="A633" t="s">
        <v>2850</v>
      </c>
      <c r="B633">
        <v>2013</v>
      </c>
      <c r="C633" t="s">
        <v>876</v>
      </c>
      <c r="D633" t="s">
        <v>1992</v>
      </c>
      <c r="E633" t="s">
        <v>2851</v>
      </c>
    </row>
    <row r="634" spans="1:5" x14ac:dyDescent="0.25">
      <c r="A634" t="s">
        <v>2852</v>
      </c>
      <c r="B634">
        <v>2013</v>
      </c>
      <c r="C634" t="s">
        <v>184</v>
      </c>
      <c r="D634" t="s">
        <v>1821</v>
      </c>
      <c r="E634" t="s">
        <v>2853</v>
      </c>
    </row>
    <row r="635" spans="1:5" x14ac:dyDescent="0.25">
      <c r="A635" t="s">
        <v>2854</v>
      </c>
      <c r="B635">
        <v>2014</v>
      </c>
    </row>
    <row r="636" spans="1:5" x14ac:dyDescent="0.25">
      <c r="A636" t="s">
        <v>2855</v>
      </c>
      <c r="B636">
        <v>2014</v>
      </c>
    </row>
    <row r="637" spans="1:5" x14ac:dyDescent="0.25">
      <c r="A637" t="s">
        <v>2856</v>
      </c>
      <c r="B637">
        <v>2014</v>
      </c>
    </row>
    <row r="638" spans="1:5" x14ac:dyDescent="0.25">
      <c r="A638" t="s">
        <v>2857</v>
      </c>
      <c r="B638">
        <v>2014</v>
      </c>
      <c r="C638" t="s">
        <v>239</v>
      </c>
      <c r="D638" t="s">
        <v>2858</v>
      </c>
      <c r="E638" t="s">
        <v>2859</v>
      </c>
    </row>
    <row r="639" spans="1:5" x14ac:dyDescent="0.25">
      <c r="A639" t="s">
        <v>2860</v>
      </c>
      <c r="B639">
        <v>2014</v>
      </c>
      <c r="C639" t="s">
        <v>476</v>
      </c>
      <c r="D639" t="s">
        <v>2861</v>
      </c>
      <c r="E639" t="s">
        <v>2862</v>
      </c>
    </row>
    <row r="640" spans="1:5" x14ac:dyDescent="0.25">
      <c r="A640" t="s">
        <v>2863</v>
      </c>
      <c r="B640">
        <v>2014</v>
      </c>
      <c r="C640" t="s">
        <v>239</v>
      </c>
      <c r="D640" t="s">
        <v>2864</v>
      </c>
      <c r="E640" t="s">
        <v>2865</v>
      </c>
    </row>
    <row r="641" spans="1:5" x14ac:dyDescent="0.25">
      <c r="A641" t="s">
        <v>2866</v>
      </c>
      <c r="B641">
        <v>2014</v>
      </c>
      <c r="C641" t="s">
        <v>208</v>
      </c>
      <c r="D641" t="s">
        <v>2867</v>
      </c>
      <c r="E641" t="s">
        <v>2868</v>
      </c>
    </row>
    <row r="642" spans="1:5" x14ac:dyDescent="0.25">
      <c r="A642" t="s">
        <v>2869</v>
      </c>
      <c r="B642">
        <v>2014</v>
      </c>
      <c r="C642" t="s">
        <v>314</v>
      </c>
      <c r="D642" t="s">
        <v>2870</v>
      </c>
      <c r="E642" t="s">
        <v>2871</v>
      </c>
    </row>
    <row r="643" spans="1:5" x14ac:dyDescent="0.25">
      <c r="A643" t="s">
        <v>2872</v>
      </c>
      <c r="B643">
        <v>2014</v>
      </c>
      <c r="C643" t="s">
        <v>314</v>
      </c>
      <c r="D643" t="s">
        <v>2870</v>
      </c>
      <c r="E643" t="s">
        <v>2873</v>
      </c>
    </row>
    <row r="644" spans="1:5" x14ac:dyDescent="0.25">
      <c r="A644" t="s">
        <v>2874</v>
      </c>
      <c r="B644">
        <v>2014</v>
      </c>
      <c r="C644" t="s">
        <v>742</v>
      </c>
      <c r="D644" t="s">
        <v>2875</v>
      </c>
      <c r="E644" t="s">
        <v>2876</v>
      </c>
    </row>
    <row r="645" spans="1:5" x14ac:dyDescent="0.25">
      <c r="A645" t="s">
        <v>2877</v>
      </c>
      <c r="B645">
        <v>2014</v>
      </c>
      <c r="C645" t="s">
        <v>299</v>
      </c>
      <c r="D645" t="s">
        <v>1230</v>
      </c>
      <c r="E645" t="s">
        <v>2878</v>
      </c>
    </row>
    <row r="646" spans="1:5" x14ac:dyDescent="0.25">
      <c r="A646" t="s">
        <v>2879</v>
      </c>
      <c r="B646">
        <v>2014</v>
      </c>
      <c r="C646" t="s">
        <v>247</v>
      </c>
      <c r="D646" t="s">
        <v>1230</v>
      </c>
      <c r="E646" t="s">
        <v>2880</v>
      </c>
    </row>
    <row r="647" spans="1:5" x14ac:dyDescent="0.25">
      <c r="A647" t="s">
        <v>2881</v>
      </c>
      <c r="B647">
        <v>2014</v>
      </c>
      <c r="C647" t="s">
        <v>428</v>
      </c>
      <c r="D647" t="s">
        <v>2115</v>
      </c>
      <c r="E647" t="s">
        <v>2882</v>
      </c>
    </row>
    <row r="648" spans="1:5" x14ac:dyDescent="0.25">
      <c r="A648" t="s">
        <v>2883</v>
      </c>
      <c r="B648">
        <v>2014</v>
      </c>
      <c r="C648" t="s">
        <v>460</v>
      </c>
      <c r="D648" t="s">
        <v>2884</v>
      </c>
      <c r="E648" t="s">
        <v>2885</v>
      </c>
    </row>
    <row r="649" spans="1:5" x14ac:dyDescent="0.25">
      <c r="A649" t="s">
        <v>2886</v>
      </c>
      <c r="B649">
        <v>2014</v>
      </c>
      <c r="C649" t="s">
        <v>569</v>
      </c>
      <c r="D649" t="s">
        <v>2887</v>
      </c>
      <c r="E649" t="s">
        <v>2888</v>
      </c>
    </row>
    <row r="650" spans="1:5" x14ac:dyDescent="0.25">
      <c r="A650" t="s">
        <v>2889</v>
      </c>
      <c r="B650">
        <v>2014</v>
      </c>
      <c r="C650" t="s">
        <v>888</v>
      </c>
      <c r="D650" t="s">
        <v>2890</v>
      </c>
      <c r="E650" t="s">
        <v>2891</v>
      </c>
    </row>
    <row r="651" spans="1:5" x14ac:dyDescent="0.25">
      <c r="A651" t="s">
        <v>2892</v>
      </c>
      <c r="B651">
        <v>2014</v>
      </c>
      <c r="C651" t="s">
        <v>886</v>
      </c>
      <c r="D651" t="s">
        <v>2893</v>
      </c>
      <c r="E651" t="s">
        <v>2894</v>
      </c>
    </row>
    <row r="652" spans="1:5" x14ac:dyDescent="0.25">
      <c r="A652" t="s">
        <v>2895</v>
      </c>
      <c r="B652">
        <v>2014</v>
      </c>
      <c r="C652" t="s">
        <v>450</v>
      </c>
      <c r="D652" t="s">
        <v>2135</v>
      </c>
      <c r="E652" t="s">
        <v>2896</v>
      </c>
    </row>
    <row r="653" spans="1:5" x14ac:dyDescent="0.25">
      <c r="A653" t="s">
        <v>2897</v>
      </c>
      <c r="B653">
        <v>2014</v>
      </c>
      <c r="C653" t="s">
        <v>221</v>
      </c>
      <c r="D653" t="s">
        <v>1235</v>
      </c>
      <c r="E653" t="s">
        <v>2898</v>
      </c>
    </row>
    <row r="654" spans="1:5" x14ac:dyDescent="0.25">
      <c r="A654" t="s">
        <v>2899</v>
      </c>
      <c r="B654">
        <v>2014</v>
      </c>
      <c r="C654" t="s">
        <v>825</v>
      </c>
      <c r="D654" t="s">
        <v>1250</v>
      </c>
      <c r="E654" t="s">
        <v>2900</v>
      </c>
    </row>
    <row r="655" spans="1:5" x14ac:dyDescent="0.25">
      <c r="A655" t="s">
        <v>2901</v>
      </c>
      <c r="B655">
        <v>2014</v>
      </c>
      <c r="C655" t="s">
        <v>514</v>
      </c>
      <c r="D655" t="s">
        <v>2158</v>
      </c>
      <c r="E655" t="s">
        <v>2902</v>
      </c>
    </row>
    <row r="656" spans="1:5" x14ac:dyDescent="0.25">
      <c r="A656" t="s">
        <v>2903</v>
      </c>
      <c r="B656">
        <v>2014</v>
      </c>
      <c r="C656" t="s">
        <v>251</v>
      </c>
      <c r="D656" t="s">
        <v>1241</v>
      </c>
      <c r="E656" t="s">
        <v>2904</v>
      </c>
    </row>
    <row r="657" spans="1:5" x14ac:dyDescent="0.25">
      <c r="A657" t="s">
        <v>2905</v>
      </c>
      <c r="B657">
        <v>2014</v>
      </c>
      <c r="C657" t="s">
        <v>221</v>
      </c>
      <c r="D657" t="s">
        <v>1235</v>
      </c>
      <c r="E657" t="s">
        <v>2906</v>
      </c>
    </row>
    <row r="658" spans="1:5" x14ac:dyDescent="0.25">
      <c r="A658" t="s">
        <v>2907</v>
      </c>
      <c r="B658">
        <v>2014</v>
      </c>
      <c r="C658" t="s">
        <v>206</v>
      </c>
      <c r="D658" t="s">
        <v>1250</v>
      </c>
      <c r="E658" t="s">
        <v>2908</v>
      </c>
    </row>
    <row r="659" spans="1:5" x14ac:dyDescent="0.25">
      <c r="A659" t="s">
        <v>2909</v>
      </c>
      <c r="B659">
        <v>2014</v>
      </c>
      <c r="C659" t="s">
        <v>386</v>
      </c>
      <c r="D659" t="s">
        <v>2910</v>
      </c>
      <c r="E659" t="s">
        <v>2911</v>
      </c>
    </row>
    <row r="660" spans="1:5" x14ac:dyDescent="0.25">
      <c r="A660" t="s">
        <v>2912</v>
      </c>
      <c r="B660">
        <v>2014</v>
      </c>
      <c r="C660" t="s">
        <v>520</v>
      </c>
      <c r="D660" t="s">
        <v>2913</v>
      </c>
      <c r="E660" t="s">
        <v>2914</v>
      </c>
    </row>
    <row r="661" spans="1:5" x14ac:dyDescent="0.25">
      <c r="A661" t="s">
        <v>2915</v>
      </c>
      <c r="B661">
        <v>2014</v>
      </c>
      <c r="C661" t="s">
        <v>185</v>
      </c>
      <c r="D661" t="s">
        <v>1274</v>
      </c>
      <c r="E661" t="s">
        <v>2916</v>
      </c>
    </row>
    <row r="662" spans="1:5" x14ac:dyDescent="0.25">
      <c r="A662" t="s">
        <v>2917</v>
      </c>
      <c r="B662">
        <v>2014</v>
      </c>
      <c r="C662" t="s">
        <v>695</v>
      </c>
      <c r="D662" t="s">
        <v>2918</v>
      </c>
      <c r="E662" t="s">
        <v>2919</v>
      </c>
    </row>
    <row r="663" spans="1:5" x14ac:dyDescent="0.25">
      <c r="A663" t="s">
        <v>2920</v>
      </c>
      <c r="B663">
        <v>2014</v>
      </c>
      <c r="C663" t="s">
        <v>895</v>
      </c>
      <c r="D663" t="s">
        <v>1274</v>
      </c>
      <c r="E663" t="s">
        <v>2921</v>
      </c>
    </row>
    <row r="664" spans="1:5" x14ac:dyDescent="0.25">
      <c r="A664" t="s">
        <v>2922</v>
      </c>
      <c r="B664">
        <v>2014</v>
      </c>
      <c r="C664" t="s">
        <v>736</v>
      </c>
      <c r="D664" t="s">
        <v>1274</v>
      </c>
      <c r="E664" t="s">
        <v>2923</v>
      </c>
    </row>
    <row r="665" spans="1:5" x14ac:dyDescent="0.25">
      <c r="A665" t="s">
        <v>2924</v>
      </c>
      <c r="B665">
        <v>2014</v>
      </c>
      <c r="C665" t="s">
        <v>293</v>
      </c>
      <c r="D665" t="s">
        <v>1274</v>
      </c>
      <c r="E665" t="s">
        <v>2925</v>
      </c>
    </row>
    <row r="666" spans="1:5" x14ac:dyDescent="0.25">
      <c r="A666" t="s">
        <v>2926</v>
      </c>
      <c r="B666">
        <v>2014</v>
      </c>
      <c r="C666" t="s">
        <v>529</v>
      </c>
      <c r="D666" t="s">
        <v>1274</v>
      </c>
      <c r="E666" t="s">
        <v>2927</v>
      </c>
    </row>
    <row r="667" spans="1:5" x14ac:dyDescent="0.25">
      <c r="A667" t="s">
        <v>2928</v>
      </c>
      <c r="B667">
        <v>2014</v>
      </c>
      <c r="C667" t="s">
        <v>184</v>
      </c>
      <c r="D667" t="s">
        <v>1274</v>
      </c>
      <c r="E667" t="s">
        <v>2929</v>
      </c>
    </row>
    <row r="668" spans="1:5" x14ac:dyDescent="0.25">
      <c r="A668" t="s">
        <v>2930</v>
      </c>
      <c r="B668">
        <v>2014</v>
      </c>
      <c r="C668" t="s">
        <v>776</v>
      </c>
      <c r="D668" t="s">
        <v>1302</v>
      </c>
      <c r="E668" t="s">
        <v>2931</v>
      </c>
    </row>
    <row r="669" spans="1:5" x14ac:dyDescent="0.25">
      <c r="A669" t="s">
        <v>2932</v>
      </c>
      <c r="B669">
        <v>2014</v>
      </c>
      <c r="C669" t="s">
        <v>223</v>
      </c>
      <c r="D669" t="s">
        <v>2933</v>
      </c>
      <c r="E669" t="s">
        <v>2934</v>
      </c>
    </row>
    <row r="670" spans="1:5" x14ac:dyDescent="0.25">
      <c r="A670" t="s">
        <v>2935</v>
      </c>
      <c r="B670">
        <v>2014</v>
      </c>
      <c r="C670" t="s">
        <v>350</v>
      </c>
      <c r="D670" t="s">
        <v>2936</v>
      </c>
      <c r="E670" t="s">
        <v>2937</v>
      </c>
    </row>
    <row r="671" spans="1:5" x14ac:dyDescent="0.25">
      <c r="A671" t="s">
        <v>2938</v>
      </c>
      <c r="B671">
        <v>2014</v>
      </c>
      <c r="C671" t="s">
        <v>911</v>
      </c>
      <c r="D671" t="s">
        <v>2939</v>
      </c>
      <c r="E671" t="s">
        <v>2940</v>
      </c>
    </row>
    <row r="672" spans="1:5" x14ac:dyDescent="0.25">
      <c r="A672" t="s">
        <v>2941</v>
      </c>
      <c r="B672">
        <v>2014</v>
      </c>
      <c r="C672" t="s">
        <v>350</v>
      </c>
      <c r="D672" t="s">
        <v>2942</v>
      </c>
      <c r="E672" t="s">
        <v>2943</v>
      </c>
    </row>
    <row r="673" spans="1:5" x14ac:dyDescent="0.25">
      <c r="A673" t="s">
        <v>2944</v>
      </c>
      <c r="B673">
        <v>2014</v>
      </c>
      <c r="C673" t="s">
        <v>696</v>
      </c>
      <c r="D673" t="s">
        <v>2225</v>
      </c>
      <c r="E673" t="s">
        <v>2945</v>
      </c>
    </row>
    <row r="674" spans="1:5" x14ac:dyDescent="0.25">
      <c r="A674" t="s">
        <v>2946</v>
      </c>
      <c r="B674">
        <v>2014</v>
      </c>
      <c r="C674" t="s">
        <v>747</v>
      </c>
      <c r="D674" t="s">
        <v>2947</v>
      </c>
      <c r="E674" t="s">
        <v>2948</v>
      </c>
    </row>
    <row r="675" spans="1:5" x14ac:dyDescent="0.25">
      <c r="A675" t="s">
        <v>2949</v>
      </c>
      <c r="B675">
        <v>2014</v>
      </c>
      <c r="C675" t="s">
        <v>681</v>
      </c>
      <c r="D675" t="s">
        <v>2225</v>
      </c>
      <c r="E675" t="s">
        <v>2950</v>
      </c>
    </row>
    <row r="676" spans="1:5" x14ac:dyDescent="0.25">
      <c r="A676" t="s">
        <v>2951</v>
      </c>
      <c r="B676">
        <v>2014</v>
      </c>
      <c r="C676" t="s">
        <v>369</v>
      </c>
      <c r="D676" t="s">
        <v>2952</v>
      </c>
      <c r="E676" t="s">
        <v>2953</v>
      </c>
    </row>
    <row r="677" spans="1:5" x14ac:dyDescent="0.25">
      <c r="A677" t="s">
        <v>2954</v>
      </c>
      <c r="B677">
        <v>2014</v>
      </c>
      <c r="C677" t="s">
        <v>181</v>
      </c>
      <c r="D677" t="s">
        <v>1334</v>
      </c>
      <c r="E677" t="s">
        <v>2955</v>
      </c>
    </row>
    <row r="678" spans="1:5" x14ac:dyDescent="0.25">
      <c r="A678" t="s">
        <v>2956</v>
      </c>
      <c r="B678">
        <v>2014</v>
      </c>
      <c r="C678" t="s">
        <v>261</v>
      </c>
      <c r="D678" t="s">
        <v>1334</v>
      </c>
      <c r="E678" t="s">
        <v>2957</v>
      </c>
    </row>
    <row r="679" spans="1:5" x14ac:dyDescent="0.25">
      <c r="A679" t="s">
        <v>2958</v>
      </c>
      <c r="B679">
        <v>2014</v>
      </c>
      <c r="C679" t="s">
        <v>215</v>
      </c>
      <c r="D679" t="s">
        <v>1334</v>
      </c>
      <c r="E679" t="s">
        <v>2959</v>
      </c>
    </row>
    <row r="680" spans="1:5" x14ac:dyDescent="0.25">
      <c r="A680" t="s">
        <v>2960</v>
      </c>
      <c r="B680">
        <v>2014</v>
      </c>
      <c r="C680" t="s">
        <v>181</v>
      </c>
      <c r="D680" t="s">
        <v>1334</v>
      </c>
      <c r="E680" t="s">
        <v>2961</v>
      </c>
    </row>
    <row r="681" spans="1:5" x14ac:dyDescent="0.25">
      <c r="A681" t="s">
        <v>2962</v>
      </c>
      <c r="B681">
        <v>2014</v>
      </c>
      <c r="C681" t="s">
        <v>181</v>
      </c>
      <c r="D681" t="s">
        <v>1334</v>
      </c>
      <c r="E681" t="s">
        <v>2963</v>
      </c>
    </row>
    <row r="682" spans="1:5" x14ac:dyDescent="0.25">
      <c r="A682" t="s">
        <v>2964</v>
      </c>
      <c r="B682">
        <v>2014</v>
      </c>
      <c r="C682" t="s">
        <v>261</v>
      </c>
      <c r="D682" t="s">
        <v>1334</v>
      </c>
      <c r="E682" t="s">
        <v>2965</v>
      </c>
    </row>
    <row r="683" spans="1:5" x14ac:dyDescent="0.25">
      <c r="A683" t="s">
        <v>2966</v>
      </c>
      <c r="B683">
        <v>2014</v>
      </c>
      <c r="C683" t="s">
        <v>231</v>
      </c>
      <c r="D683" t="s">
        <v>1382</v>
      </c>
      <c r="E683" t="s">
        <v>2967</v>
      </c>
    </row>
    <row r="684" spans="1:5" x14ac:dyDescent="0.25">
      <c r="A684" t="s">
        <v>2968</v>
      </c>
      <c r="B684">
        <v>2014</v>
      </c>
      <c r="C684" t="s">
        <v>231</v>
      </c>
      <c r="D684" t="s">
        <v>2969</v>
      </c>
      <c r="E684" t="s">
        <v>2970</v>
      </c>
    </row>
    <row r="685" spans="1:5" x14ac:dyDescent="0.25">
      <c r="A685" t="s">
        <v>2971</v>
      </c>
      <c r="B685">
        <v>2014</v>
      </c>
      <c r="C685" t="s">
        <v>333</v>
      </c>
      <c r="D685" t="s">
        <v>2972</v>
      </c>
      <c r="E685" t="s">
        <v>2973</v>
      </c>
    </row>
    <row r="686" spans="1:5" x14ac:dyDescent="0.25">
      <c r="A686" t="s">
        <v>2974</v>
      </c>
      <c r="B686">
        <v>2014</v>
      </c>
      <c r="C686" t="s">
        <v>760</v>
      </c>
      <c r="D686" t="s">
        <v>2975</v>
      </c>
      <c r="E686" t="s">
        <v>2976</v>
      </c>
    </row>
    <row r="687" spans="1:5" x14ac:dyDescent="0.25">
      <c r="A687" t="s">
        <v>2977</v>
      </c>
      <c r="B687">
        <v>2014</v>
      </c>
      <c r="C687" t="s">
        <v>877</v>
      </c>
      <c r="D687" t="s">
        <v>1423</v>
      </c>
      <c r="E687" t="s">
        <v>2978</v>
      </c>
    </row>
    <row r="688" spans="1:5" x14ac:dyDescent="0.25">
      <c r="A688" t="s">
        <v>2979</v>
      </c>
      <c r="B688">
        <v>2014</v>
      </c>
      <c r="C688" t="s">
        <v>235</v>
      </c>
      <c r="D688" t="s">
        <v>1435</v>
      </c>
      <c r="E688" t="s">
        <v>2980</v>
      </c>
    </row>
    <row r="689" spans="1:5" x14ac:dyDescent="0.25">
      <c r="A689" t="s">
        <v>2981</v>
      </c>
      <c r="B689">
        <v>2014</v>
      </c>
      <c r="C689" t="s">
        <v>534</v>
      </c>
      <c r="D689" t="s">
        <v>2982</v>
      </c>
      <c r="E689" t="s">
        <v>2983</v>
      </c>
    </row>
    <row r="690" spans="1:5" x14ac:dyDescent="0.25">
      <c r="A690" t="s">
        <v>2984</v>
      </c>
      <c r="B690">
        <v>2014</v>
      </c>
      <c r="C690" t="s">
        <v>701</v>
      </c>
      <c r="D690" t="s">
        <v>1429</v>
      </c>
      <c r="E690" t="s">
        <v>2985</v>
      </c>
    </row>
    <row r="691" spans="1:5" x14ac:dyDescent="0.25">
      <c r="A691" t="s">
        <v>2986</v>
      </c>
      <c r="B691">
        <v>2014</v>
      </c>
      <c r="C691" t="s">
        <v>542</v>
      </c>
      <c r="D691" t="s">
        <v>1429</v>
      </c>
      <c r="E691" t="s">
        <v>2987</v>
      </c>
    </row>
    <row r="692" spans="1:5" x14ac:dyDescent="0.25">
      <c r="A692" t="s">
        <v>2988</v>
      </c>
      <c r="B692">
        <v>2014</v>
      </c>
      <c r="C692" t="s">
        <v>284</v>
      </c>
      <c r="D692" t="s">
        <v>1405</v>
      </c>
      <c r="E692" t="s">
        <v>2989</v>
      </c>
    </row>
    <row r="693" spans="1:5" x14ac:dyDescent="0.25">
      <c r="A693" t="s">
        <v>2990</v>
      </c>
      <c r="B693">
        <v>2014</v>
      </c>
      <c r="C693" t="s">
        <v>735</v>
      </c>
      <c r="D693" t="s">
        <v>2301</v>
      </c>
      <c r="E693" t="s">
        <v>2991</v>
      </c>
    </row>
    <row r="694" spans="1:5" x14ac:dyDescent="0.25">
      <c r="A694" t="s">
        <v>2992</v>
      </c>
      <c r="B694">
        <v>2014</v>
      </c>
      <c r="C694" t="s">
        <v>838</v>
      </c>
      <c r="D694" t="s">
        <v>1396</v>
      </c>
      <c r="E694" t="s">
        <v>2993</v>
      </c>
    </row>
    <row r="695" spans="1:5" x14ac:dyDescent="0.25">
      <c r="A695" t="s">
        <v>2994</v>
      </c>
      <c r="B695">
        <v>2014</v>
      </c>
      <c r="C695" t="s">
        <v>518</v>
      </c>
      <c r="D695" t="s">
        <v>2995</v>
      </c>
      <c r="E695" t="s">
        <v>2996</v>
      </c>
    </row>
    <row r="696" spans="1:5" x14ac:dyDescent="0.25">
      <c r="A696" t="s">
        <v>2997</v>
      </c>
      <c r="B696">
        <v>2014</v>
      </c>
      <c r="C696" t="s">
        <v>575</v>
      </c>
      <c r="D696" t="s">
        <v>1438</v>
      </c>
      <c r="E696" t="s">
        <v>2998</v>
      </c>
    </row>
    <row r="697" spans="1:5" x14ac:dyDescent="0.25">
      <c r="A697" t="s">
        <v>2999</v>
      </c>
      <c r="B697">
        <v>2014</v>
      </c>
      <c r="C697" t="s">
        <v>864</v>
      </c>
      <c r="D697" t="s">
        <v>3000</v>
      </c>
      <c r="E697" t="s">
        <v>3001</v>
      </c>
    </row>
    <row r="698" spans="1:5" x14ac:dyDescent="0.25">
      <c r="A698" t="s">
        <v>3002</v>
      </c>
      <c r="B698">
        <v>2014</v>
      </c>
      <c r="C698" t="s">
        <v>296</v>
      </c>
      <c r="D698" t="s">
        <v>3003</v>
      </c>
      <c r="E698" t="s">
        <v>3004</v>
      </c>
    </row>
    <row r="699" spans="1:5" x14ac:dyDescent="0.25">
      <c r="A699" t="s">
        <v>3005</v>
      </c>
      <c r="B699">
        <v>2014</v>
      </c>
      <c r="C699" t="s">
        <v>336</v>
      </c>
      <c r="D699" t="s">
        <v>3006</v>
      </c>
      <c r="E699" t="s">
        <v>3007</v>
      </c>
    </row>
    <row r="700" spans="1:5" x14ac:dyDescent="0.25">
      <c r="A700" t="s">
        <v>3008</v>
      </c>
      <c r="B700">
        <v>2014</v>
      </c>
      <c r="C700" t="s">
        <v>248</v>
      </c>
      <c r="D700" t="s">
        <v>3009</v>
      </c>
      <c r="E700" t="s">
        <v>3010</v>
      </c>
    </row>
    <row r="701" spans="1:5" x14ac:dyDescent="0.25">
      <c r="A701" t="s">
        <v>3011</v>
      </c>
      <c r="B701">
        <v>2014</v>
      </c>
      <c r="C701" t="s">
        <v>636</v>
      </c>
      <c r="D701" t="s">
        <v>1438</v>
      </c>
      <c r="E701" t="s">
        <v>3012</v>
      </c>
    </row>
    <row r="702" spans="1:5" x14ac:dyDescent="0.25">
      <c r="A702" t="s">
        <v>3013</v>
      </c>
      <c r="B702">
        <v>2014</v>
      </c>
      <c r="C702" t="s">
        <v>213</v>
      </c>
      <c r="D702" t="s">
        <v>3014</v>
      </c>
      <c r="E702" t="s">
        <v>3015</v>
      </c>
    </row>
    <row r="703" spans="1:5" x14ac:dyDescent="0.25">
      <c r="A703" t="s">
        <v>3016</v>
      </c>
      <c r="B703">
        <v>2014</v>
      </c>
      <c r="C703" t="s">
        <v>408</v>
      </c>
      <c r="D703" t="s">
        <v>3017</v>
      </c>
      <c r="E703" t="s">
        <v>3018</v>
      </c>
    </row>
    <row r="704" spans="1:5" x14ac:dyDescent="0.25">
      <c r="A704" t="s">
        <v>3019</v>
      </c>
      <c r="B704">
        <v>2014</v>
      </c>
      <c r="C704" t="s">
        <v>213</v>
      </c>
      <c r="D704" t="s">
        <v>3014</v>
      </c>
      <c r="E704" t="s">
        <v>3020</v>
      </c>
    </row>
    <row r="705" spans="1:5" x14ac:dyDescent="0.25">
      <c r="A705" t="s">
        <v>3021</v>
      </c>
      <c r="B705">
        <v>2014</v>
      </c>
      <c r="C705" t="s">
        <v>248</v>
      </c>
      <c r="D705" t="s">
        <v>3009</v>
      </c>
      <c r="E705" t="s">
        <v>3022</v>
      </c>
    </row>
    <row r="706" spans="1:5" x14ac:dyDescent="0.25">
      <c r="A706" t="s">
        <v>3023</v>
      </c>
      <c r="B706">
        <v>2014</v>
      </c>
      <c r="C706" t="s">
        <v>708</v>
      </c>
      <c r="D706" t="s">
        <v>1438</v>
      </c>
      <c r="E706" t="s">
        <v>3024</v>
      </c>
    </row>
    <row r="707" spans="1:5" x14ac:dyDescent="0.25">
      <c r="A707" t="s">
        <v>3025</v>
      </c>
      <c r="B707">
        <v>2014</v>
      </c>
      <c r="C707" t="s">
        <v>361</v>
      </c>
      <c r="D707" t="s">
        <v>3026</v>
      </c>
      <c r="E707" t="s">
        <v>3027</v>
      </c>
    </row>
    <row r="708" spans="1:5" x14ac:dyDescent="0.25">
      <c r="A708" t="s">
        <v>3028</v>
      </c>
      <c r="B708">
        <v>2014</v>
      </c>
      <c r="C708" t="s">
        <v>328</v>
      </c>
      <c r="D708" t="s">
        <v>2357</v>
      </c>
      <c r="E708" t="s">
        <v>3029</v>
      </c>
    </row>
    <row r="709" spans="1:5" x14ac:dyDescent="0.25">
      <c r="A709" t="s">
        <v>3030</v>
      </c>
      <c r="B709">
        <v>2014</v>
      </c>
      <c r="C709" t="s">
        <v>634</v>
      </c>
      <c r="D709" t="s">
        <v>3031</v>
      </c>
      <c r="E709" t="s">
        <v>3032</v>
      </c>
    </row>
    <row r="710" spans="1:5" x14ac:dyDescent="0.25">
      <c r="A710" t="s">
        <v>3033</v>
      </c>
      <c r="B710">
        <v>2014</v>
      </c>
      <c r="C710" t="s">
        <v>723</v>
      </c>
      <c r="D710" t="s">
        <v>3034</v>
      </c>
      <c r="E710" t="s">
        <v>3035</v>
      </c>
    </row>
    <row r="711" spans="1:5" x14ac:dyDescent="0.25">
      <c r="A711" t="s">
        <v>3036</v>
      </c>
      <c r="B711">
        <v>2014</v>
      </c>
      <c r="C711" t="s">
        <v>392</v>
      </c>
      <c r="D711" t="s">
        <v>2368</v>
      </c>
      <c r="E711" t="s">
        <v>3037</v>
      </c>
    </row>
    <row r="712" spans="1:5" x14ac:dyDescent="0.25">
      <c r="A712" t="s">
        <v>3038</v>
      </c>
      <c r="B712">
        <v>2014</v>
      </c>
      <c r="C712" t="s">
        <v>199</v>
      </c>
      <c r="D712" t="s">
        <v>3039</v>
      </c>
      <c r="E712" t="s">
        <v>3040</v>
      </c>
    </row>
    <row r="713" spans="1:5" x14ac:dyDescent="0.25">
      <c r="A713" t="s">
        <v>3041</v>
      </c>
      <c r="B713">
        <v>2014</v>
      </c>
      <c r="C713" t="s">
        <v>455</v>
      </c>
      <c r="D713" t="s">
        <v>3042</v>
      </c>
      <c r="E713" t="s">
        <v>3043</v>
      </c>
    </row>
    <row r="714" spans="1:5" x14ac:dyDescent="0.25">
      <c r="A714" t="s">
        <v>3044</v>
      </c>
      <c r="B714">
        <v>2014</v>
      </c>
      <c r="C714" t="s">
        <v>456</v>
      </c>
      <c r="D714" t="s">
        <v>3045</v>
      </c>
      <c r="E714" t="s">
        <v>3046</v>
      </c>
    </row>
    <row r="715" spans="1:5" x14ac:dyDescent="0.25">
      <c r="A715" t="s">
        <v>3047</v>
      </c>
      <c r="B715">
        <v>2014</v>
      </c>
      <c r="C715" t="s">
        <v>297</v>
      </c>
      <c r="D715" t="s">
        <v>3048</v>
      </c>
      <c r="E715" t="s">
        <v>3049</v>
      </c>
    </row>
    <row r="716" spans="1:5" x14ac:dyDescent="0.25">
      <c r="A716" t="s">
        <v>3050</v>
      </c>
      <c r="B716">
        <v>2014</v>
      </c>
      <c r="C716" t="s">
        <v>220</v>
      </c>
      <c r="D716" t="s">
        <v>1505</v>
      </c>
      <c r="E716" t="s">
        <v>3051</v>
      </c>
    </row>
    <row r="717" spans="1:5" x14ac:dyDescent="0.25">
      <c r="A717" t="s">
        <v>3052</v>
      </c>
      <c r="B717">
        <v>2014</v>
      </c>
      <c r="C717" t="s">
        <v>397</v>
      </c>
      <c r="D717" t="s">
        <v>1505</v>
      </c>
      <c r="E717" t="s">
        <v>3053</v>
      </c>
    </row>
    <row r="718" spans="1:5" x14ac:dyDescent="0.25">
      <c r="A718" t="s">
        <v>3054</v>
      </c>
      <c r="B718">
        <v>2014</v>
      </c>
      <c r="C718" t="s">
        <v>220</v>
      </c>
      <c r="D718" t="s">
        <v>1505</v>
      </c>
      <c r="E718" t="s">
        <v>3055</v>
      </c>
    </row>
    <row r="719" spans="1:5" x14ac:dyDescent="0.25">
      <c r="A719" t="s">
        <v>3056</v>
      </c>
      <c r="B719">
        <v>2014</v>
      </c>
      <c r="C719" t="s">
        <v>658</v>
      </c>
      <c r="D719" t="s">
        <v>3057</v>
      </c>
      <c r="E719" t="s">
        <v>3058</v>
      </c>
    </row>
    <row r="720" spans="1:5" x14ac:dyDescent="0.25">
      <c r="A720" t="s">
        <v>3059</v>
      </c>
      <c r="B720">
        <v>2014</v>
      </c>
      <c r="C720" t="s">
        <v>195</v>
      </c>
      <c r="D720" t="s">
        <v>1517</v>
      </c>
      <c r="E720" t="s">
        <v>3060</v>
      </c>
    </row>
    <row r="721" spans="1:5" x14ac:dyDescent="0.25">
      <c r="A721" t="s">
        <v>3061</v>
      </c>
      <c r="B721">
        <v>2014</v>
      </c>
      <c r="C721" t="s">
        <v>195</v>
      </c>
      <c r="D721" t="s">
        <v>2387</v>
      </c>
      <c r="E721" t="s">
        <v>3062</v>
      </c>
    </row>
    <row r="722" spans="1:5" x14ac:dyDescent="0.25">
      <c r="A722" t="s">
        <v>3063</v>
      </c>
      <c r="B722">
        <v>2014</v>
      </c>
      <c r="C722" t="s">
        <v>238</v>
      </c>
      <c r="D722" t="s">
        <v>3064</v>
      </c>
      <c r="E722" t="s">
        <v>3065</v>
      </c>
    </row>
    <row r="723" spans="1:5" x14ac:dyDescent="0.25">
      <c r="A723" t="s">
        <v>3066</v>
      </c>
      <c r="B723">
        <v>2014</v>
      </c>
      <c r="C723" t="s">
        <v>824</v>
      </c>
      <c r="D723" t="s">
        <v>2387</v>
      </c>
      <c r="E723" t="s">
        <v>3067</v>
      </c>
    </row>
    <row r="724" spans="1:5" x14ac:dyDescent="0.25">
      <c r="A724" t="s">
        <v>3068</v>
      </c>
      <c r="B724">
        <v>2014</v>
      </c>
      <c r="C724" t="s">
        <v>859</v>
      </c>
      <c r="D724" t="s">
        <v>1539</v>
      </c>
      <c r="E724" t="s">
        <v>3069</v>
      </c>
    </row>
    <row r="725" spans="1:5" x14ac:dyDescent="0.25">
      <c r="A725" t="s">
        <v>3070</v>
      </c>
      <c r="B725">
        <v>2014</v>
      </c>
      <c r="C725" t="s">
        <v>218</v>
      </c>
      <c r="D725" t="s">
        <v>1539</v>
      </c>
      <c r="E725" t="s">
        <v>3071</v>
      </c>
    </row>
    <row r="726" spans="1:5" x14ac:dyDescent="0.25">
      <c r="A726" t="s">
        <v>3072</v>
      </c>
      <c r="B726">
        <v>2014</v>
      </c>
      <c r="C726" t="s">
        <v>179</v>
      </c>
      <c r="D726" t="s">
        <v>1539</v>
      </c>
      <c r="E726" t="s">
        <v>3073</v>
      </c>
    </row>
    <row r="727" spans="1:5" x14ac:dyDescent="0.25">
      <c r="A727" t="s">
        <v>3074</v>
      </c>
      <c r="B727">
        <v>2014</v>
      </c>
      <c r="C727" t="s">
        <v>818</v>
      </c>
      <c r="D727" t="s">
        <v>1539</v>
      </c>
      <c r="E727" t="s">
        <v>3075</v>
      </c>
    </row>
    <row r="728" spans="1:5" x14ac:dyDescent="0.25">
      <c r="A728" t="s">
        <v>3076</v>
      </c>
      <c r="B728">
        <v>2014</v>
      </c>
      <c r="C728" t="s">
        <v>326</v>
      </c>
      <c r="D728" t="s">
        <v>3077</v>
      </c>
      <c r="E728" t="s">
        <v>3078</v>
      </c>
    </row>
    <row r="729" spans="1:5" x14ac:dyDescent="0.25">
      <c r="A729" t="s">
        <v>3079</v>
      </c>
      <c r="B729">
        <v>2014</v>
      </c>
      <c r="C729" t="s">
        <v>889</v>
      </c>
      <c r="D729" t="s">
        <v>1527</v>
      </c>
      <c r="E729" t="s">
        <v>3080</v>
      </c>
    </row>
    <row r="730" spans="1:5" x14ac:dyDescent="0.25">
      <c r="A730" t="s">
        <v>3081</v>
      </c>
      <c r="B730">
        <v>2014</v>
      </c>
      <c r="C730" t="s">
        <v>323</v>
      </c>
      <c r="D730" t="s">
        <v>3082</v>
      </c>
      <c r="E730" t="s">
        <v>3083</v>
      </c>
    </row>
    <row r="731" spans="1:5" x14ac:dyDescent="0.25">
      <c r="A731" t="s">
        <v>3084</v>
      </c>
      <c r="B731">
        <v>2014</v>
      </c>
      <c r="C731" t="s">
        <v>419</v>
      </c>
      <c r="D731" t="s">
        <v>3085</v>
      </c>
      <c r="E731" t="s">
        <v>3086</v>
      </c>
    </row>
    <row r="732" spans="1:5" x14ac:dyDescent="0.25">
      <c r="A732" t="s">
        <v>3087</v>
      </c>
      <c r="B732">
        <v>2014</v>
      </c>
      <c r="C732" t="s">
        <v>259</v>
      </c>
      <c r="D732" t="s">
        <v>1558</v>
      </c>
      <c r="E732" t="s">
        <v>3088</v>
      </c>
    </row>
    <row r="733" spans="1:5" x14ac:dyDescent="0.25">
      <c r="A733" t="s">
        <v>3089</v>
      </c>
      <c r="B733">
        <v>2014</v>
      </c>
      <c r="C733" t="s">
        <v>259</v>
      </c>
      <c r="D733" t="s">
        <v>1558</v>
      </c>
      <c r="E733" t="s">
        <v>3090</v>
      </c>
    </row>
    <row r="734" spans="1:5" x14ac:dyDescent="0.25">
      <c r="A734" t="s">
        <v>3091</v>
      </c>
      <c r="B734">
        <v>2014</v>
      </c>
      <c r="C734" t="s">
        <v>259</v>
      </c>
      <c r="D734" t="s">
        <v>1558</v>
      </c>
      <c r="E734" t="s">
        <v>3092</v>
      </c>
    </row>
    <row r="735" spans="1:5" x14ac:dyDescent="0.25">
      <c r="A735" t="s">
        <v>3093</v>
      </c>
      <c r="B735">
        <v>2014</v>
      </c>
      <c r="C735" t="s">
        <v>792</v>
      </c>
      <c r="D735" t="s">
        <v>3094</v>
      </c>
      <c r="E735" t="s">
        <v>3095</v>
      </c>
    </row>
    <row r="736" spans="1:5" x14ac:dyDescent="0.25">
      <c r="A736" t="s">
        <v>3096</v>
      </c>
      <c r="B736">
        <v>2014</v>
      </c>
      <c r="C736" t="s">
        <v>873</v>
      </c>
      <c r="D736" t="s">
        <v>1551</v>
      </c>
      <c r="E736" t="s">
        <v>3097</v>
      </c>
    </row>
    <row r="737" spans="1:5" x14ac:dyDescent="0.25">
      <c r="A737" t="s">
        <v>3098</v>
      </c>
      <c r="B737">
        <v>2014</v>
      </c>
      <c r="C737" t="s">
        <v>188</v>
      </c>
      <c r="D737" t="s">
        <v>1564</v>
      </c>
      <c r="E737" t="s">
        <v>2955</v>
      </c>
    </row>
    <row r="738" spans="1:5" x14ac:dyDescent="0.25">
      <c r="A738" t="s">
        <v>3099</v>
      </c>
      <c r="B738">
        <v>2014</v>
      </c>
      <c r="C738" t="s">
        <v>382</v>
      </c>
      <c r="D738" t="s">
        <v>3100</v>
      </c>
      <c r="E738" t="s">
        <v>3101</v>
      </c>
    </row>
    <row r="739" spans="1:5" x14ac:dyDescent="0.25">
      <c r="A739" t="s">
        <v>3102</v>
      </c>
      <c r="B739">
        <v>2014</v>
      </c>
      <c r="C739" t="s">
        <v>933</v>
      </c>
      <c r="D739" t="s">
        <v>1564</v>
      </c>
      <c r="E739" t="s">
        <v>3103</v>
      </c>
    </row>
    <row r="740" spans="1:5" x14ac:dyDescent="0.25">
      <c r="A740" t="s">
        <v>3104</v>
      </c>
      <c r="B740">
        <v>2014</v>
      </c>
      <c r="C740" t="s">
        <v>717</v>
      </c>
      <c r="D740" t="s">
        <v>3105</v>
      </c>
      <c r="E740" t="s">
        <v>3106</v>
      </c>
    </row>
    <row r="741" spans="1:5" x14ac:dyDescent="0.25">
      <c r="A741" t="s">
        <v>3107</v>
      </c>
      <c r="B741">
        <v>2014</v>
      </c>
      <c r="C741" t="s">
        <v>787</v>
      </c>
      <c r="D741" t="s">
        <v>1570</v>
      </c>
      <c r="E741" t="s">
        <v>3108</v>
      </c>
    </row>
    <row r="742" spans="1:5" x14ac:dyDescent="0.25">
      <c r="A742" t="s">
        <v>3109</v>
      </c>
      <c r="B742">
        <v>2014</v>
      </c>
      <c r="C742" t="s">
        <v>188</v>
      </c>
      <c r="D742" t="s">
        <v>1564</v>
      </c>
      <c r="E742" t="s">
        <v>3110</v>
      </c>
    </row>
    <row r="743" spans="1:5" x14ac:dyDescent="0.25">
      <c r="A743" t="s">
        <v>3111</v>
      </c>
      <c r="B743">
        <v>2014</v>
      </c>
      <c r="C743" t="s">
        <v>309</v>
      </c>
      <c r="D743" t="s">
        <v>3112</v>
      </c>
      <c r="E743" t="s">
        <v>3113</v>
      </c>
    </row>
    <row r="744" spans="1:5" x14ac:dyDescent="0.25">
      <c r="A744" t="s">
        <v>3114</v>
      </c>
      <c r="B744">
        <v>2014</v>
      </c>
      <c r="C744" t="s">
        <v>541</v>
      </c>
      <c r="D744" t="s">
        <v>3115</v>
      </c>
      <c r="E744" t="s">
        <v>3116</v>
      </c>
    </row>
    <row r="745" spans="1:5" x14ac:dyDescent="0.25">
      <c r="A745" t="s">
        <v>3117</v>
      </c>
      <c r="B745">
        <v>2014</v>
      </c>
      <c r="C745" t="s">
        <v>357</v>
      </c>
      <c r="D745" t="s">
        <v>3118</v>
      </c>
      <c r="E745" t="s">
        <v>3119</v>
      </c>
    </row>
    <row r="746" spans="1:5" x14ac:dyDescent="0.25">
      <c r="A746" t="s">
        <v>3120</v>
      </c>
      <c r="B746">
        <v>2014</v>
      </c>
      <c r="C746" t="s">
        <v>302</v>
      </c>
      <c r="D746" t="s">
        <v>3121</v>
      </c>
      <c r="E746" t="s">
        <v>3122</v>
      </c>
    </row>
    <row r="747" spans="1:5" x14ac:dyDescent="0.25">
      <c r="A747" t="s">
        <v>3123</v>
      </c>
      <c r="B747">
        <v>2014</v>
      </c>
      <c r="C747" t="s">
        <v>201</v>
      </c>
      <c r="D747" t="s">
        <v>1611</v>
      </c>
      <c r="E747" t="s">
        <v>3124</v>
      </c>
    </row>
    <row r="748" spans="1:5" x14ac:dyDescent="0.25">
      <c r="A748" t="s">
        <v>3125</v>
      </c>
      <c r="B748">
        <v>2014</v>
      </c>
      <c r="C748" t="s">
        <v>275</v>
      </c>
      <c r="D748" t="s">
        <v>3126</v>
      </c>
      <c r="E748" t="s">
        <v>3127</v>
      </c>
    </row>
    <row r="749" spans="1:5" x14ac:dyDescent="0.25">
      <c r="A749" t="s">
        <v>3128</v>
      </c>
      <c r="B749">
        <v>2014</v>
      </c>
      <c r="C749" t="s">
        <v>249</v>
      </c>
      <c r="D749" t="s">
        <v>1602</v>
      </c>
      <c r="E749" t="s">
        <v>3129</v>
      </c>
    </row>
    <row r="750" spans="1:5" x14ac:dyDescent="0.25">
      <c r="A750" t="s">
        <v>3130</v>
      </c>
      <c r="B750">
        <v>2014</v>
      </c>
      <c r="C750" t="s">
        <v>908</v>
      </c>
      <c r="D750" t="s">
        <v>3131</v>
      </c>
      <c r="E750" t="s">
        <v>3132</v>
      </c>
    </row>
    <row r="751" spans="1:5" x14ac:dyDescent="0.25">
      <c r="A751" t="s">
        <v>3133</v>
      </c>
      <c r="B751">
        <v>2014</v>
      </c>
      <c r="C751" t="s">
        <v>375</v>
      </c>
      <c r="D751" t="s">
        <v>3134</v>
      </c>
      <c r="E751" t="s">
        <v>3135</v>
      </c>
    </row>
    <row r="752" spans="1:5" x14ac:dyDescent="0.25">
      <c r="A752" t="s">
        <v>3136</v>
      </c>
      <c r="B752">
        <v>2014</v>
      </c>
      <c r="C752" t="s">
        <v>246</v>
      </c>
      <c r="D752" t="s">
        <v>1611</v>
      </c>
      <c r="E752" t="s">
        <v>3137</v>
      </c>
    </row>
    <row r="753" spans="1:5" x14ac:dyDescent="0.25">
      <c r="A753" t="s">
        <v>3138</v>
      </c>
      <c r="B753">
        <v>2014</v>
      </c>
      <c r="C753" t="s">
        <v>854</v>
      </c>
      <c r="D753" t="s">
        <v>3139</v>
      </c>
      <c r="E753" t="s">
        <v>3140</v>
      </c>
    </row>
    <row r="754" spans="1:5" x14ac:dyDescent="0.25">
      <c r="A754" t="s">
        <v>3141</v>
      </c>
      <c r="B754">
        <v>2014</v>
      </c>
      <c r="C754" t="s">
        <v>377</v>
      </c>
      <c r="D754" t="s">
        <v>2443</v>
      </c>
      <c r="E754" t="s">
        <v>3142</v>
      </c>
    </row>
    <row r="755" spans="1:5" x14ac:dyDescent="0.25">
      <c r="A755" t="s">
        <v>3143</v>
      </c>
      <c r="B755">
        <v>2014</v>
      </c>
      <c r="C755" t="s">
        <v>879</v>
      </c>
      <c r="D755" t="s">
        <v>3131</v>
      </c>
      <c r="E755" t="s">
        <v>3144</v>
      </c>
    </row>
    <row r="756" spans="1:5" x14ac:dyDescent="0.25">
      <c r="A756" t="s">
        <v>3145</v>
      </c>
      <c r="B756">
        <v>2014</v>
      </c>
      <c r="C756" t="s">
        <v>175</v>
      </c>
      <c r="D756" t="s">
        <v>1643</v>
      </c>
      <c r="E756" t="s">
        <v>3146</v>
      </c>
    </row>
    <row r="757" spans="1:5" x14ac:dyDescent="0.25">
      <c r="A757" t="s">
        <v>3147</v>
      </c>
      <c r="B757">
        <v>2014</v>
      </c>
      <c r="C757" t="s">
        <v>388</v>
      </c>
      <c r="D757" t="s">
        <v>1744</v>
      </c>
      <c r="E757" t="s">
        <v>3148</v>
      </c>
    </row>
    <row r="758" spans="1:5" x14ac:dyDescent="0.25">
      <c r="A758" t="s">
        <v>3149</v>
      </c>
      <c r="B758">
        <v>2014</v>
      </c>
      <c r="C758" t="s">
        <v>926</v>
      </c>
      <c r="D758" t="s">
        <v>1781</v>
      </c>
      <c r="E758" t="s">
        <v>3150</v>
      </c>
    </row>
    <row r="759" spans="1:5" x14ac:dyDescent="0.25">
      <c r="A759" t="s">
        <v>3151</v>
      </c>
      <c r="B759">
        <v>2014</v>
      </c>
      <c r="C759" t="s">
        <v>654</v>
      </c>
      <c r="D759" t="s">
        <v>3152</v>
      </c>
      <c r="E759" t="s">
        <v>3153</v>
      </c>
    </row>
    <row r="760" spans="1:5" x14ac:dyDescent="0.25">
      <c r="A760" t="s">
        <v>3154</v>
      </c>
      <c r="B760">
        <v>2014</v>
      </c>
      <c r="C760" t="s">
        <v>175</v>
      </c>
      <c r="D760" t="s">
        <v>1643</v>
      </c>
      <c r="E760" t="s">
        <v>3155</v>
      </c>
    </row>
    <row r="761" spans="1:5" x14ac:dyDescent="0.25">
      <c r="A761" t="s">
        <v>3156</v>
      </c>
      <c r="B761">
        <v>2014</v>
      </c>
      <c r="C761" t="s">
        <v>177</v>
      </c>
      <c r="D761" t="s">
        <v>2089</v>
      </c>
      <c r="E761" t="s">
        <v>3157</v>
      </c>
    </row>
    <row r="762" spans="1:5" x14ac:dyDescent="0.25">
      <c r="A762" t="s">
        <v>3158</v>
      </c>
      <c r="B762">
        <v>2014</v>
      </c>
      <c r="C762" t="s">
        <v>434</v>
      </c>
      <c r="D762" t="s">
        <v>3159</v>
      </c>
      <c r="E762" t="s">
        <v>3160</v>
      </c>
    </row>
    <row r="763" spans="1:5" x14ac:dyDescent="0.25">
      <c r="A763" t="s">
        <v>3161</v>
      </c>
      <c r="B763">
        <v>2014</v>
      </c>
      <c r="C763" t="s">
        <v>175</v>
      </c>
      <c r="D763" t="s">
        <v>1660</v>
      </c>
      <c r="E763" t="s">
        <v>3162</v>
      </c>
    </row>
    <row r="764" spans="1:5" x14ac:dyDescent="0.25">
      <c r="A764" t="s">
        <v>3163</v>
      </c>
      <c r="B764">
        <v>2014</v>
      </c>
      <c r="C764" t="s">
        <v>176</v>
      </c>
      <c r="D764" t="s">
        <v>1792</v>
      </c>
      <c r="E764" t="s">
        <v>3164</v>
      </c>
    </row>
    <row r="765" spans="1:5" x14ac:dyDescent="0.25">
      <c r="A765" t="s">
        <v>3165</v>
      </c>
      <c r="B765">
        <v>2014</v>
      </c>
      <c r="C765" t="s">
        <v>175</v>
      </c>
      <c r="D765" t="s">
        <v>1675</v>
      </c>
      <c r="E765" t="s">
        <v>3166</v>
      </c>
    </row>
    <row r="766" spans="1:5" x14ac:dyDescent="0.25">
      <c r="A766" t="s">
        <v>3167</v>
      </c>
      <c r="B766">
        <v>2014</v>
      </c>
      <c r="C766" t="s">
        <v>177</v>
      </c>
      <c r="D766" t="s">
        <v>2089</v>
      </c>
      <c r="E766" t="s">
        <v>3168</v>
      </c>
    </row>
    <row r="767" spans="1:5" x14ac:dyDescent="0.25">
      <c r="A767" t="s">
        <v>3169</v>
      </c>
      <c r="B767">
        <v>2014</v>
      </c>
      <c r="C767" t="s">
        <v>177</v>
      </c>
      <c r="D767" t="s">
        <v>1649</v>
      </c>
      <c r="E767" t="s">
        <v>3170</v>
      </c>
    </row>
    <row r="768" spans="1:5" x14ac:dyDescent="0.25">
      <c r="A768" t="s">
        <v>3171</v>
      </c>
      <c r="B768">
        <v>2014</v>
      </c>
      <c r="C768" t="s">
        <v>175</v>
      </c>
      <c r="D768" t="s">
        <v>1849</v>
      </c>
      <c r="E768" t="s">
        <v>3172</v>
      </c>
    </row>
    <row r="769" spans="1:5" x14ac:dyDescent="0.25">
      <c r="A769" t="s">
        <v>3173</v>
      </c>
      <c r="B769">
        <v>2014</v>
      </c>
      <c r="C769" t="s">
        <v>191</v>
      </c>
      <c r="D769" t="s">
        <v>3174</v>
      </c>
      <c r="E769" t="s">
        <v>3175</v>
      </c>
    </row>
    <row r="770" spans="1:5" x14ac:dyDescent="0.25">
      <c r="A770" t="s">
        <v>3176</v>
      </c>
      <c r="B770">
        <v>2014</v>
      </c>
      <c r="C770" t="s">
        <v>451</v>
      </c>
      <c r="D770" t="s">
        <v>2738</v>
      </c>
      <c r="E770" t="s">
        <v>3177</v>
      </c>
    </row>
    <row r="771" spans="1:5" x14ac:dyDescent="0.25">
      <c r="A771" t="s">
        <v>3178</v>
      </c>
      <c r="B771">
        <v>2014</v>
      </c>
      <c r="C771" t="s">
        <v>175</v>
      </c>
      <c r="D771" t="s">
        <v>1643</v>
      </c>
      <c r="E771" t="s">
        <v>3179</v>
      </c>
    </row>
    <row r="772" spans="1:5" x14ac:dyDescent="0.25">
      <c r="A772" t="s">
        <v>3180</v>
      </c>
      <c r="B772">
        <v>2014</v>
      </c>
      <c r="C772" t="s">
        <v>712</v>
      </c>
      <c r="D772" t="s">
        <v>1716</v>
      </c>
      <c r="E772" t="s">
        <v>3181</v>
      </c>
    </row>
    <row r="773" spans="1:5" x14ac:dyDescent="0.25">
      <c r="A773" t="s">
        <v>3182</v>
      </c>
      <c r="B773">
        <v>2014</v>
      </c>
      <c r="C773" t="s">
        <v>236</v>
      </c>
      <c r="D773" t="s">
        <v>3183</v>
      </c>
      <c r="E773" t="s">
        <v>3184</v>
      </c>
    </row>
    <row r="774" spans="1:5" x14ac:dyDescent="0.25">
      <c r="A774" t="s">
        <v>3185</v>
      </c>
      <c r="B774">
        <v>2014</v>
      </c>
      <c r="C774" t="s">
        <v>289</v>
      </c>
      <c r="D774" t="s">
        <v>3186</v>
      </c>
      <c r="E774" t="s">
        <v>3187</v>
      </c>
    </row>
    <row r="775" spans="1:5" x14ac:dyDescent="0.25">
      <c r="A775" t="s">
        <v>3188</v>
      </c>
      <c r="B775">
        <v>2014</v>
      </c>
      <c r="C775" t="s">
        <v>240</v>
      </c>
      <c r="D775" t="s">
        <v>2515</v>
      </c>
      <c r="E775" t="s">
        <v>3189</v>
      </c>
    </row>
    <row r="776" spans="1:5" x14ac:dyDescent="0.25">
      <c r="A776" t="s">
        <v>3190</v>
      </c>
      <c r="B776">
        <v>2014</v>
      </c>
      <c r="C776" t="s">
        <v>737</v>
      </c>
      <c r="D776" t="s">
        <v>3191</v>
      </c>
      <c r="E776" t="s">
        <v>3192</v>
      </c>
    </row>
    <row r="777" spans="1:5" x14ac:dyDescent="0.25">
      <c r="A777" t="s">
        <v>3193</v>
      </c>
      <c r="B777">
        <v>2014</v>
      </c>
      <c r="C777" t="s">
        <v>229</v>
      </c>
      <c r="D777" t="s">
        <v>1798</v>
      </c>
      <c r="E777" t="s">
        <v>3194</v>
      </c>
    </row>
    <row r="778" spans="1:5" x14ac:dyDescent="0.25">
      <c r="A778" t="s">
        <v>3195</v>
      </c>
      <c r="B778">
        <v>2014</v>
      </c>
      <c r="C778" t="s">
        <v>182</v>
      </c>
      <c r="D778" t="s">
        <v>1941</v>
      </c>
      <c r="E778" t="s">
        <v>3196</v>
      </c>
    </row>
    <row r="779" spans="1:5" x14ac:dyDescent="0.25">
      <c r="A779" t="s">
        <v>3197</v>
      </c>
      <c r="B779">
        <v>2014</v>
      </c>
      <c r="C779" t="s">
        <v>486</v>
      </c>
      <c r="D779" t="s">
        <v>3198</v>
      </c>
      <c r="E779" t="s">
        <v>3199</v>
      </c>
    </row>
    <row r="780" spans="1:5" x14ac:dyDescent="0.25">
      <c r="A780" t="s">
        <v>3200</v>
      </c>
      <c r="B780">
        <v>2014</v>
      </c>
      <c r="C780" t="s">
        <v>212</v>
      </c>
      <c r="D780" t="s">
        <v>1755</v>
      </c>
      <c r="E780" t="s">
        <v>3201</v>
      </c>
    </row>
    <row r="781" spans="1:5" x14ac:dyDescent="0.25">
      <c r="A781" t="s">
        <v>3202</v>
      </c>
      <c r="B781">
        <v>2014</v>
      </c>
      <c r="C781" t="s">
        <v>302</v>
      </c>
      <c r="D781" t="s">
        <v>1821</v>
      </c>
      <c r="E781" t="s">
        <v>3203</v>
      </c>
    </row>
    <row r="782" spans="1:5" x14ac:dyDescent="0.25">
      <c r="A782" t="s">
        <v>3204</v>
      </c>
      <c r="B782">
        <v>2014</v>
      </c>
      <c r="C782" t="s">
        <v>187</v>
      </c>
      <c r="D782" t="s">
        <v>2561</v>
      </c>
      <c r="E782" t="s">
        <v>3205</v>
      </c>
    </row>
    <row r="783" spans="1:5" x14ac:dyDescent="0.25">
      <c r="A783" t="s">
        <v>3206</v>
      </c>
      <c r="B783">
        <v>2014</v>
      </c>
      <c r="C783" t="s">
        <v>796</v>
      </c>
      <c r="D783" t="s">
        <v>3207</v>
      </c>
      <c r="E783" t="s">
        <v>3208</v>
      </c>
    </row>
    <row r="784" spans="1:5" x14ac:dyDescent="0.25">
      <c r="A784" t="s">
        <v>3209</v>
      </c>
      <c r="B784">
        <v>2014</v>
      </c>
      <c r="C784" t="s">
        <v>236</v>
      </c>
      <c r="D784" t="s">
        <v>3183</v>
      </c>
      <c r="E784" t="s">
        <v>3210</v>
      </c>
    </row>
    <row r="785" spans="1:5" x14ac:dyDescent="0.25">
      <c r="A785" t="s">
        <v>3211</v>
      </c>
      <c r="B785">
        <v>2014</v>
      </c>
      <c r="C785" t="s">
        <v>175</v>
      </c>
      <c r="D785" t="s">
        <v>1680</v>
      </c>
      <c r="E785" t="s">
        <v>3212</v>
      </c>
    </row>
    <row r="786" spans="1:5" x14ac:dyDescent="0.25">
      <c r="A786" t="s">
        <v>3213</v>
      </c>
      <c r="B786">
        <v>2014</v>
      </c>
      <c r="C786" t="s">
        <v>183</v>
      </c>
      <c r="D786" t="s">
        <v>1716</v>
      </c>
      <c r="E786" t="s">
        <v>3214</v>
      </c>
    </row>
    <row r="787" spans="1:5" x14ac:dyDescent="0.25">
      <c r="A787" t="s">
        <v>3215</v>
      </c>
      <c r="B787">
        <v>2014</v>
      </c>
      <c r="C787" t="s">
        <v>620</v>
      </c>
      <c r="D787" t="s">
        <v>1938</v>
      </c>
      <c r="E787" t="s">
        <v>3216</v>
      </c>
    </row>
    <row r="788" spans="1:5" x14ac:dyDescent="0.25">
      <c r="A788" t="s">
        <v>3217</v>
      </c>
      <c r="B788">
        <v>2014</v>
      </c>
      <c r="C788" t="s">
        <v>240</v>
      </c>
      <c r="D788" t="s">
        <v>2515</v>
      </c>
      <c r="E788" t="s">
        <v>3218</v>
      </c>
    </row>
    <row r="789" spans="1:5" x14ac:dyDescent="0.25">
      <c r="A789" t="s">
        <v>3219</v>
      </c>
      <c r="B789">
        <v>2014</v>
      </c>
      <c r="C789" t="s">
        <v>244</v>
      </c>
      <c r="D789" t="s">
        <v>1649</v>
      </c>
      <c r="E789" t="s">
        <v>3220</v>
      </c>
    </row>
    <row r="790" spans="1:5" x14ac:dyDescent="0.25">
      <c r="A790" t="s">
        <v>3221</v>
      </c>
      <c r="B790">
        <v>2014</v>
      </c>
      <c r="C790" t="s">
        <v>475</v>
      </c>
      <c r="D790" t="s">
        <v>3222</v>
      </c>
      <c r="E790" t="s">
        <v>3223</v>
      </c>
    </row>
    <row r="791" spans="1:5" x14ac:dyDescent="0.25">
      <c r="A791" t="s">
        <v>3224</v>
      </c>
      <c r="B791">
        <v>2014</v>
      </c>
      <c r="C791" t="s">
        <v>290</v>
      </c>
      <c r="D791" t="s">
        <v>1933</v>
      </c>
      <c r="E791" t="s">
        <v>3225</v>
      </c>
    </row>
    <row r="792" spans="1:5" x14ac:dyDescent="0.25">
      <c r="A792" t="s">
        <v>3226</v>
      </c>
      <c r="B792">
        <v>2014</v>
      </c>
      <c r="C792" t="s">
        <v>199</v>
      </c>
      <c r="D792" t="s">
        <v>1675</v>
      </c>
      <c r="E792" t="s">
        <v>3227</v>
      </c>
    </row>
    <row r="793" spans="1:5" x14ac:dyDescent="0.25">
      <c r="A793" t="s">
        <v>3228</v>
      </c>
      <c r="B793">
        <v>2014</v>
      </c>
      <c r="C793" t="s">
        <v>224</v>
      </c>
      <c r="D793" t="s">
        <v>1706</v>
      </c>
      <c r="E793" t="s">
        <v>3229</v>
      </c>
    </row>
    <row r="794" spans="1:5" x14ac:dyDescent="0.25">
      <c r="A794" t="s">
        <v>3230</v>
      </c>
      <c r="B794">
        <v>2014</v>
      </c>
      <c r="C794" t="s">
        <v>385</v>
      </c>
      <c r="D794" t="s">
        <v>1941</v>
      </c>
      <c r="E794" t="s">
        <v>3231</v>
      </c>
    </row>
    <row r="795" spans="1:5" x14ac:dyDescent="0.25">
      <c r="A795" t="s">
        <v>3232</v>
      </c>
      <c r="B795">
        <v>2014</v>
      </c>
      <c r="C795" t="s">
        <v>175</v>
      </c>
      <c r="D795" t="s">
        <v>1680</v>
      </c>
      <c r="E795" t="s">
        <v>3233</v>
      </c>
    </row>
    <row r="796" spans="1:5" x14ac:dyDescent="0.25">
      <c r="A796" t="s">
        <v>3234</v>
      </c>
      <c r="B796">
        <v>2014</v>
      </c>
      <c r="C796" t="s">
        <v>177</v>
      </c>
      <c r="D796" t="s">
        <v>2089</v>
      </c>
      <c r="E796" t="s">
        <v>3235</v>
      </c>
    </row>
    <row r="797" spans="1:5" x14ac:dyDescent="0.25">
      <c r="A797" t="s">
        <v>3236</v>
      </c>
      <c r="B797">
        <v>2014</v>
      </c>
      <c r="C797" t="s">
        <v>466</v>
      </c>
      <c r="D797" t="s">
        <v>3237</v>
      </c>
      <c r="E797" t="s">
        <v>3238</v>
      </c>
    </row>
    <row r="798" spans="1:5" x14ac:dyDescent="0.25">
      <c r="A798" t="s">
        <v>3239</v>
      </c>
      <c r="B798">
        <v>2014</v>
      </c>
      <c r="C798" t="s">
        <v>556</v>
      </c>
      <c r="D798" t="s">
        <v>2782</v>
      </c>
      <c r="E798" t="s">
        <v>3240</v>
      </c>
    </row>
    <row r="799" spans="1:5" x14ac:dyDescent="0.25">
      <c r="A799" t="s">
        <v>3241</v>
      </c>
      <c r="B799">
        <v>2014</v>
      </c>
      <c r="C799" t="s">
        <v>207</v>
      </c>
      <c r="D799" t="s">
        <v>1634</v>
      </c>
      <c r="E799" t="s">
        <v>3242</v>
      </c>
    </row>
    <row r="800" spans="1:5" x14ac:dyDescent="0.25">
      <c r="A800" t="s">
        <v>3243</v>
      </c>
      <c r="B800">
        <v>2014</v>
      </c>
      <c r="C800" t="s">
        <v>487</v>
      </c>
      <c r="D800" t="s">
        <v>2010</v>
      </c>
      <c r="E800" t="s">
        <v>3244</v>
      </c>
    </row>
    <row r="801" spans="1:5" x14ac:dyDescent="0.25">
      <c r="A801" t="s">
        <v>3245</v>
      </c>
      <c r="B801">
        <v>2014</v>
      </c>
      <c r="C801" t="s">
        <v>532</v>
      </c>
      <c r="D801" t="s">
        <v>2041</v>
      </c>
      <c r="E801" t="s">
        <v>3246</v>
      </c>
    </row>
    <row r="802" spans="1:5" x14ac:dyDescent="0.25">
      <c r="A802" t="s">
        <v>3247</v>
      </c>
      <c r="B802">
        <v>2014</v>
      </c>
      <c r="C802" t="s">
        <v>362</v>
      </c>
      <c r="D802" t="s">
        <v>3248</v>
      </c>
      <c r="E802" t="s">
        <v>3249</v>
      </c>
    </row>
    <row r="803" spans="1:5" x14ac:dyDescent="0.25">
      <c r="A803" t="s">
        <v>3250</v>
      </c>
      <c r="B803">
        <v>2014</v>
      </c>
      <c r="C803" t="s">
        <v>689</v>
      </c>
      <c r="D803" t="s">
        <v>3251</v>
      </c>
      <c r="E803" t="s">
        <v>3252</v>
      </c>
    </row>
    <row r="804" spans="1:5" x14ac:dyDescent="0.25">
      <c r="A804" t="s">
        <v>3253</v>
      </c>
      <c r="B804">
        <v>2014</v>
      </c>
      <c r="C804" t="s">
        <v>860</v>
      </c>
      <c r="D804" t="s">
        <v>1660</v>
      </c>
      <c r="E804" t="s">
        <v>3254</v>
      </c>
    </row>
    <row r="805" spans="1:5" x14ac:dyDescent="0.25">
      <c r="A805" t="s">
        <v>3255</v>
      </c>
      <c r="B805">
        <v>2014</v>
      </c>
      <c r="C805" t="s">
        <v>175</v>
      </c>
      <c r="D805" t="s">
        <v>1675</v>
      </c>
      <c r="E805" t="s">
        <v>3256</v>
      </c>
    </row>
    <row r="806" spans="1:5" x14ac:dyDescent="0.25">
      <c r="A806" t="s">
        <v>3257</v>
      </c>
      <c r="B806">
        <v>2014</v>
      </c>
      <c r="C806" t="s">
        <v>402</v>
      </c>
      <c r="D806" t="s">
        <v>3258</v>
      </c>
      <c r="E806" t="s">
        <v>3259</v>
      </c>
    </row>
    <row r="807" spans="1:5" x14ac:dyDescent="0.25">
      <c r="A807" t="s">
        <v>3260</v>
      </c>
      <c r="B807">
        <v>2014</v>
      </c>
      <c r="C807" t="s">
        <v>199</v>
      </c>
      <c r="D807" t="s">
        <v>1675</v>
      </c>
      <c r="E807" t="s">
        <v>3261</v>
      </c>
    </row>
    <row r="808" spans="1:5" x14ac:dyDescent="0.25">
      <c r="A808" t="s">
        <v>3262</v>
      </c>
      <c r="B808">
        <v>2014</v>
      </c>
      <c r="C808" t="s">
        <v>179</v>
      </c>
      <c r="D808" t="s">
        <v>1941</v>
      </c>
      <c r="E808" t="s">
        <v>3263</v>
      </c>
    </row>
    <row r="809" spans="1:5" x14ac:dyDescent="0.25">
      <c r="A809" t="s">
        <v>3264</v>
      </c>
      <c r="B809">
        <v>2014</v>
      </c>
      <c r="C809" t="s">
        <v>182</v>
      </c>
      <c r="D809" t="s">
        <v>1941</v>
      </c>
      <c r="E809" t="s">
        <v>3265</v>
      </c>
    </row>
    <row r="810" spans="1:5" x14ac:dyDescent="0.25">
      <c r="A810" t="s">
        <v>3266</v>
      </c>
      <c r="B810">
        <v>2014</v>
      </c>
      <c r="C810" t="s">
        <v>292</v>
      </c>
      <c r="D810" t="s">
        <v>1758</v>
      </c>
      <c r="E810" t="s">
        <v>3267</v>
      </c>
    </row>
    <row r="811" spans="1:5" x14ac:dyDescent="0.25">
      <c r="A811" t="s">
        <v>3268</v>
      </c>
      <c r="B811">
        <v>2014</v>
      </c>
      <c r="C811" t="s">
        <v>180</v>
      </c>
      <c r="D811" t="s">
        <v>1803</v>
      </c>
      <c r="E811" t="s">
        <v>3269</v>
      </c>
    </row>
    <row r="812" spans="1:5" x14ac:dyDescent="0.25">
      <c r="A812" t="s">
        <v>3270</v>
      </c>
      <c r="B812">
        <v>2014</v>
      </c>
      <c r="C812" t="s">
        <v>194</v>
      </c>
      <c r="D812" t="s">
        <v>1806</v>
      </c>
      <c r="E812" t="s">
        <v>3271</v>
      </c>
    </row>
    <row r="813" spans="1:5" x14ac:dyDescent="0.25">
      <c r="A813" t="s">
        <v>3272</v>
      </c>
      <c r="B813">
        <v>2014</v>
      </c>
      <c r="C813" t="s">
        <v>180</v>
      </c>
      <c r="D813" t="s">
        <v>1803</v>
      </c>
      <c r="E813" t="s">
        <v>3273</v>
      </c>
    </row>
    <row r="814" spans="1:5" x14ac:dyDescent="0.25">
      <c r="A814" t="s">
        <v>3274</v>
      </c>
      <c r="B814">
        <v>2014</v>
      </c>
      <c r="C814" t="s">
        <v>193</v>
      </c>
      <c r="D814" t="s">
        <v>1736</v>
      </c>
      <c r="E814" t="s">
        <v>3275</v>
      </c>
    </row>
    <row r="815" spans="1:5" x14ac:dyDescent="0.25">
      <c r="A815" t="s">
        <v>3276</v>
      </c>
      <c r="B815">
        <v>2014</v>
      </c>
      <c r="C815" t="s">
        <v>526</v>
      </c>
      <c r="D815" t="s">
        <v>1744</v>
      </c>
      <c r="E815" t="s">
        <v>3277</v>
      </c>
    </row>
    <row r="816" spans="1:5" x14ac:dyDescent="0.25">
      <c r="A816" t="s">
        <v>3278</v>
      </c>
      <c r="B816">
        <v>2014</v>
      </c>
      <c r="C816" t="s">
        <v>212</v>
      </c>
      <c r="D816" t="s">
        <v>1755</v>
      </c>
      <c r="E816" t="s">
        <v>3279</v>
      </c>
    </row>
    <row r="817" spans="1:5" x14ac:dyDescent="0.25">
      <c r="A817" t="s">
        <v>3280</v>
      </c>
      <c r="B817">
        <v>2014</v>
      </c>
      <c r="C817" t="s">
        <v>184</v>
      </c>
      <c r="D817" t="s">
        <v>3281</v>
      </c>
      <c r="E817" t="s">
        <v>3282</v>
      </c>
    </row>
    <row r="818" spans="1:5" x14ac:dyDescent="0.25">
      <c r="A818" t="s">
        <v>3283</v>
      </c>
      <c r="B818">
        <v>2014</v>
      </c>
      <c r="C818" t="s">
        <v>909</v>
      </c>
      <c r="D818" t="s">
        <v>1827</v>
      </c>
      <c r="E818" t="s">
        <v>3284</v>
      </c>
    </row>
    <row r="819" spans="1:5" x14ac:dyDescent="0.25">
      <c r="A819" t="s">
        <v>3285</v>
      </c>
      <c r="B819">
        <v>2014</v>
      </c>
      <c r="C819" t="s">
        <v>226</v>
      </c>
      <c r="D819" t="s">
        <v>2515</v>
      </c>
      <c r="E819" t="s">
        <v>3286</v>
      </c>
    </row>
    <row r="820" spans="1:5" x14ac:dyDescent="0.25">
      <c r="A820" t="s">
        <v>3287</v>
      </c>
      <c r="B820">
        <v>2014</v>
      </c>
      <c r="C820" t="s">
        <v>477</v>
      </c>
      <c r="D820" t="s">
        <v>3288</v>
      </c>
      <c r="E820" t="s">
        <v>3289</v>
      </c>
    </row>
    <row r="821" spans="1:5" x14ac:dyDescent="0.25">
      <c r="A821" t="s">
        <v>3290</v>
      </c>
      <c r="B821">
        <v>2014</v>
      </c>
      <c r="C821" t="s">
        <v>814</v>
      </c>
      <c r="D821" t="s">
        <v>3291</v>
      </c>
      <c r="E821" t="s">
        <v>3292</v>
      </c>
    </row>
    <row r="822" spans="1:5" x14ac:dyDescent="0.25">
      <c r="A822" t="s">
        <v>3293</v>
      </c>
      <c r="B822">
        <v>2014</v>
      </c>
      <c r="C822" t="s">
        <v>193</v>
      </c>
      <c r="D822" t="s">
        <v>1736</v>
      </c>
      <c r="E822" t="s">
        <v>3294</v>
      </c>
    </row>
    <row r="823" spans="1:5" x14ac:dyDescent="0.25">
      <c r="A823" t="s">
        <v>3295</v>
      </c>
      <c r="B823">
        <v>2014</v>
      </c>
      <c r="C823" t="s">
        <v>395</v>
      </c>
      <c r="D823" t="s">
        <v>3296</v>
      </c>
      <c r="E823" t="s">
        <v>3297</v>
      </c>
    </row>
    <row r="824" spans="1:5" x14ac:dyDescent="0.25">
      <c r="A824" t="s">
        <v>3298</v>
      </c>
      <c r="B824">
        <v>2014</v>
      </c>
      <c r="C824" t="s">
        <v>258</v>
      </c>
      <c r="D824" t="s">
        <v>2608</v>
      </c>
      <c r="E824" t="s">
        <v>3299</v>
      </c>
    </row>
    <row r="825" spans="1:5" x14ac:dyDescent="0.25">
      <c r="A825" t="s">
        <v>3300</v>
      </c>
      <c r="B825">
        <v>2014</v>
      </c>
      <c r="C825" t="s">
        <v>217</v>
      </c>
      <c r="D825" t="s">
        <v>3301</v>
      </c>
      <c r="E825" t="s">
        <v>3302</v>
      </c>
    </row>
    <row r="826" spans="1:5" x14ac:dyDescent="0.25">
      <c r="A826" t="s">
        <v>3303</v>
      </c>
      <c r="B826">
        <v>2014</v>
      </c>
      <c r="C826" t="s">
        <v>464</v>
      </c>
      <c r="D826" t="s">
        <v>3304</v>
      </c>
      <c r="E826" t="s">
        <v>3305</v>
      </c>
    </row>
    <row r="827" spans="1:5" x14ac:dyDescent="0.25">
      <c r="A827" t="s">
        <v>3306</v>
      </c>
      <c r="B827">
        <v>2014</v>
      </c>
      <c r="C827" t="s">
        <v>224</v>
      </c>
      <c r="D827" t="s">
        <v>1706</v>
      </c>
      <c r="E827" t="s">
        <v>3307</v>
      </c>
    </row>
    <row r="828" spans="1:5" x14ac:dyDescent="0.25">
      <c r="A828" t="s">
        <v>3308</v>
      </c>
      <c r="B828">
        <v>2014</v>
      </c>
      <c r="C828" t="s">
        <v>175</v>
      </c>
      <c r="D828" t="s">
        <v>1675</v>
      </c>
      <c r="E828" t="s">
        <v>3309</v>
      </c>
    </row>
    <row r="829" spans="1:5" x14ac:dyDescent="0.25">
      <c r="A829" t="s">
        <v>3310</v>
      </c>
      <c r="B829">
        <v>2014</v>
      </c>
      <c r="C829" t="s">
        <v>199</v>
      </c>
      <c r="D829" t="s">
        <v>1675</v>
      </c>
      <c r="E829" t="s">
        <v>3311</v>
      </c>
    </row>
    <row r="830" spans="1:5" x14ac:dyDescent="0.25">
      <c r="A830" t="s">
        <v>3312</v>
      </c>
      <c r="B830">
        <v>2014</v>
      </c>
      <c r="C830" t="s">
        <v>229</v>
      </c>
      <c r="D830" t="s">
        <v>1798</v>
      </c>
      <c r="E830" t="s">
        <v>3313</v>
      </c>
    </row>
    <row r="831" spans="1:5" x14ac:dyDescent="0.25">
      <c r="A831" t="s">
        <v>3314</v>
      </c>
      <c r="B831">
        <v>2014</v>
      </c>
      <c r="C831" t="s">
        <v>493</v>
      </c>
      <c r="D831" t="s">
        <v>2041</v>
      </c>
      <c r="E831" t="s">
        <v>3315</v>
      </c>
    </row>
    <row r="832" spans="1:5" x14ac:dyDescent="0.25">
      <c r="A832" t="s">
        <v>3316</v>
      </c>
      <c r="B832">
        <v>2014</v>
      </c>
      <c r="C832" t="s">
        <v>260</v>
      </c>
      <c r="D832" t="s">
        <v>2614</v>
      </c>
      <c r="E832" t="s">
        <v>3317</v>
      </c>
    </row>
    <row r="833" spans="1:5" x14ac:dyDescent="0.25">
      <c r="A833" t="s">
        <v>3318</v>
      </c>
      <c r="B833">
        <v>2014</v>
      </c>
      <c r="C833" t="s">
        <v>198</v>
      </c>
      <c r="D833" t="s">
        <v>1719</v>
      </c>
      <c r="E833" t="s">
        <v>3319</v>
      </c>
    </row>
    <row r="834" spans="1:5" x14ac:dyDescent="0.25">
      <c r="A834" t="s">
        <v>3320</v>
      </c>
      <c r="B834">
        <v>2014</v>
      </c>
      <c r="C834" t="s">
        <v>179</v>
      </c>
      <c r="D834" t="s">
        <v>3321</v>
      </c>
      <c r="E834" t="s">
        <v>3322</v>
      </c>
    </row>
    <row r="835" spans="1:5" x14ac:dyDescent="0.25">
      <c r="A835" t="s">
        <v>3323</v>
      </c>
      <c r="B835">
        <v>2014</v>
      </c>
      <c r="C835" t="s">
        <v>360</v>
      </c>
      <c r="D835" t="s">
        <v>1938</v>
      </c>
      <c r="E835" t="s">
        <v>3324</v>
      </c>
    </row>
    <row r="836" spans="1:5" x14ac:dyDescent="0.25">
      <c r="A836" t="s">
        <v>3325</v>
      </c>
      <c r="B836">
        <v>2014</v>
      </c>
      <c r="C836" t="s">
        <v>904</v>
      </c>
      <c r="D836" t="s">
        <v>3326</v>
      </c>
      <c r="E836" t="s">
        <v>3327</v>
      </c>
    </row>
    <row r="837" spans="1:5" x14ac:dyDescent="0.25">
      <c r="A837" t="s">
        <v>3328</v>
      </c>
      <c r="B837">
        <v>2014</v>
      </c>
      <c r="C837" t="s">
        <v>368</v>
      </c>
      <c r="D837" t="s">
        <v>3329</v>
      </c>
      <c r="E837" t="s">
        <v>3330</v>
      </c>
    </row>
    <row r="838" spans="1:5" x14ac:dyDescent="0.25">
      <c r="A838" t="s">
        <v>3331</v>
      </c>
      <c r="B838">
        <v>2014</v>
      </c>
      <c r="C838" t="s">
        <v>180</v>
      </c>
      <c r="D838" t="s">
        <v>1803</v>
      </c>
      <c r="E838" t="s">
        <v>3332</v>
      </c>
    </row>
    <row r="839" spans="1:5" x14ac:dyDescent="0.25">
      <c r="A839" t="s">
        <v>3333</v>
      </c>
      <c r="B839">
        <v>2014</v>
      </c>
      <c r="C839" t="s">
        <v>226</v>
      </c>
      <c r="D839" t="s">
        <v>2515</v>
      </c>
      <c r="E839" t="s">
        <v>3275</v>
      </c>
    </row>
    <row r="840" spans="1:5" x14ac:dyDescent="0.25">
      <c r="A840" t="s">
        <v>3334</v>
      </c>
      <c r="B840">
        <v>2014</v>
      </c>
      <c r="C840" t="s">
        <v>661</v>
      </c>
      <c r="D840" t="s">
        <v>3335</v>
      </c>
      <c r="E840" t="s">
        <v>3336</v>
      </c>
    </row>
    <row r="841" spans="1:5" x14ac:dyDescent="0.25">
      <c r="A841" t="s">
        <v>3337</v>
      </c>
      <c r="B841">
        <v>2014</v>
      </c>
      <c r="C841" t="s">
        <v>837</v>
      </c>
      <c r="D841" t="s">
        <v>1683</v>
      </c>
      <c r="E841" t="s">
        <v>3338</v>
      </c>
    </row>
    <row r="842" spans="1:5" x14ac:dyDescent="0.25">
      <c r="A842" t="s">
        <v>3339</v>
      </c>
      <c r="B842">
        <v>2014</v>
      </c>
      <c r="C842" t="s">
        <v>435</v>
      </c>
      <c r="D842" t="s">
        <v>3340</v>
      </c>
      <c r="E842" t="s">
        <v>3341</v>
      </c>
    </row>
    <row r="843" spans="1:5" x14ac:dyDescent="0.25">
      <c r="A843" t="s">
        <v>3342</v>
      </c>
      <c r="B843">
        <v>2014</v>
      </c>
      <c r="C843" t="s">
        <v>212</v>
      </c>
      <c r="D843" t="s">
        <v>1755</v>
      </c>
      <c r="E843" t="s">
        <v>3343</v>
      </c>
    </row>
    <row r="844" spans="1:5" x14ac:dyDescent="0.25">
      <c r="A844" t="s">
        <v>3344</v>
      </c>
      <c r="B844">
        <v>2014</v>
      </c>
      <c r="C844" t="s">
        <v>224</v>
      </c>
      <c r="D844" t="s">
        <v>1706</v>
      </c>
      <c r="E844" t="s">
        <v>3345</v>
      </c>
    </row>
    <row r="845" spans="1:5" x14ac:dyDescent="0.25">
      <c r="A845" t="s">
        <v>3346</v>
      </c>
      <c r="B845">
        <v>2014</v>
      </c>
      <c r="C845" t="s">
        <v>176</v>
      </c>
      <c r="D845" t="s">
        <v>1792</v>
      </c>
      <c r="E845" t="s">
        <v>3347</v>
      </c>
    </row>
    <row r="846" spans="1:5" x14ac:dyDescent="0.25">
      <c r="A846" t="s">
        <v>3348</v>
      </c>
      <c r="B846">
        <v>2014</v>
      </c>
      <c r="C846" t="s">
        <v>180</v>
      </c>
      <c r="D846" t="s">
        <v>1803</v>
      </c>
      <c r="E846" t="s">
        <v>3349</v>
      </c>
    </row>
    <row r="847" spans="1:5" x14ac:dyDescent="0.25">
      <c r="A847" t="s">
        <v>3350</v>
      </c>
      <c r="B847">
        <v>2014</v>
      </c>
      <c r="C847" t="s">
        <v>852</v>
      </c>
      <c r="D847" t="s">
        <v>3351</v>
      </c>
      <c r="E847" t="s">
        <v>3352</v>
      </c>
    </row>
    <row r="848" spans="1:5" x14ac:dyDescent="0.25">
      <c r="A848" t="s">
        <v>3353</v>
      </c>
      <c r="B848">
        <v>2014</v>
      </c>
      <c r="C848" t="s">
        <v>276</v>
      </c>
      <c r="D848" t="s">
        <v>2041</v>
      </c>
      <c r="E848" t="s">
        <v>3354</v>
      </c>
    </row>
    <row r="849" spans="1:5" x14ac:dyDescent="0.25">
      <c r="A849" t="s">
        <v>3355</v>
      </c>
      <c r="B849">
        <v>2014</v>
      </c>
      <c r="C849" t="s">
        <v>196</v>
      </c>
      <c r="D849" t="s">
        <v>1683</v>
      </c>
      <c r="E849" t="s">
        <v>3356</v>
      </c>
    </row>
    <row r="850" spans="1:5" x14ac:dyDescent="0.25">
      <c r="A850" t="s">
        <v>3357</v>
      </c>
      <c r="B850">
        <v>2014</v>
      </c>
      <c r="C850" t="s">
        <v>177</v>
      </c>
      <c r="D850" t="s">
        <v>1689</v>
      </c>
      <c r="E850" t="s">
        <v>3358</v>
      </c>
    </row>
    <row r="851" spans="1:5" x14ac:dyDescent="0.25">
      <c r="A851" t="s">
        <v>3359</v>
      </c>
      <c r="B851">
        <v>2014</v>
      </c>
      <c r="C851" t="s">
        <v>791</v>
      </c>
      <c r="D851" t="s">
        <v>1706</v>
      </c>
      <c r="E851" t="s">
        <v>3360</v>
      </c>
    </row>
    <row r="852" spans="1:5" x14ac:dyDescent="0.25">
      <c r="A852" t="s">
        <v>3361</v>
      </c>
      <c r="B852">
        <v>2014</v>
      </c>
      <c r="C852" t="s">
        <v>175</v>
      </c>
      <c r="D852" t="s">
        <v>1680</v>
      </c>
      <c r="E852" t="s">
        <v>3362</v>
      </c>
    </row>
    <row r="853" spans="1:5" x14ac:dyDescent="0.25">
      <c r="A853" t="s">
        <v>3363</v>
      </c>
      <c r="B853">
        <v>2014</v>
      </c>
      <c r="C853" t="s">
        <v>292</v>
      </c>
      <c r="D853" t="s">
        <v>3364</v>
      </c>
      <c r="E853" t="s">
        <v>3365</v>
      </c>
    </row>
    <row r="854" spans="1:5" x14ac:dyDescent="0.25">
      <c r="A854" t="s">
        <v>3366</v>
      </c>
      <c r="B854">
        <v>2014</v>
      </c>
      <c r="C854" t="s">
        <v>265</v>
      </c>
      <c r="D854" t="s">
        <v>3367</v>
      </c>
      <c r="E854" t="s">
        <v>3368</v>
      </c>
    </row>
    <row r="855" spans="1:5" x14ac:dyDescent="0.25">
      <c r="A855" t="s">
        <v>3369</v>
      </c>
      <c r="B855">
        <v>2014</v>
      </c>
      <c r="C855" t="s">
        <v>842</v>
      </c>
      <c r="D855" t="s">
        <v>1786</v>
      </c>
      <c r="E855" t="s">
        <v>3370</v>
      </c>
    </row>
    <row r="856" spans="1:5" x14ac:dyDescent="0.25">
      <c r="A856" t="s">
        <v>3371</v>
      </c>
      <c r="B856">
        <v>2014</v>
      </c>
      <c r="C856" t="s">
        <v>260</v>
      </c>
      <c r="D856" t="s">
        <v>2614</v>
      </c>
      <c r="E856" t="s">
        <v>3372</v>
      </c>
    </row>
    <row r="857" spans="1:5" x14ac:dyDescent="0.25">
      <c r="A857" t="s">
        <v>3373</v>
      </c>
      <c r="B857">
        <v>2014</v>
      </c>
      <c r="C857" t="s">
        <v>193</v>
      </c>
      <c r="D857" t="s">
        <v>3374</v>
      </c>
      <c r="E857" t="s">
        <v>3375</v>
      </c>
    </row>
    <row r="858" spans="1:5" x14ac:dyDescent="0.25">
      <c r="A858" t="s">
        <v>3376</v>
      </c>
      <c r="B858">
        <v>2014</v>
      </c>
      <c r="C858" t="s">
        <v>504</v>
      </c>
      <c r="D858" t="s">
        <v>3281</v>
      </c>
      <c r="E858" t="s">
        <v>3377</v>
      </c>
    </row>
    <row r="859" spans="1:5" x14ac:dyDescent="0.25">
      <c r="A859" t="s">
        <v>3378</v>
      </c>
      <c r="B859">
        <v>2014</v>
      </c>
      <c r="C859" t="s">
        <v>878</v>
      </c>
      <c r="D859" t="s">
        <v>3379</v>
      </c>
      <c r="E859" t="s">
        <v>3380</v>
      </c>
    </row>
    <row r="860" spans="1:5" x14ac:dyDescent="0.25">
      <c r="A860" t="s">
        <v>3381</v>
      </c>
      <c r="B860">
        <v>2014</v>
      </c>
      <c r="C860" t="s">
        <v>672</v>
      </c>
      <c r="D860" t="s">
        <v>3382</v>
      </c>
      <c r="E860" t="s">
        <v>3383</v>
      </c>
    </row>
    <row r="861" spans="1:5" x14ac:dyDescent="0.25">
      <c r="A861" t="s">
        <v>3384</v>
      </c>
      <c r="B861">
        <v>2014</v>
      </c>
      <c r="C861" t="s">
        <v>198</v>
      </c>
      <c r="D861" t="s">
        <v>1719</v>
      </c>
      <c r="E861" t="s">
        <v>3385</v>
      </c>
    </row>
    <row r="862" spans="1:5" x14ac:dyDescent="0.25">
      <c r="A862" t="s">
        <v>3386</v>
      </c>
      <c r="B862">
        <v>2014</v>
      </c>
      <c r="C862" t="s">
        <v>305</v>
      </c>
      <c r="D862" t="s">
        <v>1911</v>
      </c>
      <c r="E862" t="s">
        <v>3387</v>
      </c>
    </row>
    <row r="863" spans="1:5" x14ac:dyDescent="0.25">
      <c r="A863" t="s">
        <v>3388</v>
      </c>
      <c r="B863">
        <v>2014</v>
      </c>
      <c r="C863" t="s">
        <v>828</v>
      </c>
      <c r="D863" t="s">
        <v>1889</v>
      </c>
      <c r="E863" t="s">
        <v>3389</v>
      </c>
    </row>
    <row r="864" spans="1:5" x14ac:dyDescent="0.25">
      <c r="A864" t="s">
        <v>3390</v>
      </c>
      <c r="B864">
        <v>2014</v>
      </c>
      <c r="C864" t="s">
        <v>186</v>
      </c>
      <c r="D864" t="s">
        <v>1692</v>
      </c>
      <c r="E864" t="s">
        <v>3391</v>
      </c>
    </row>
    <row r="865" spans="1:5" x14ac:dyDescent="0.25">
      <c r="A865" t="s">
        <v>3392</v>
      </c>
      <c r="B865">
        <v>2014</v>
      </c>
      <c r="C865" t="s">
        <v>175</v>
      </c>
      <c r="D865" t="s">
        <v>3393</v>
      </c>
      <c r="E865" t="s">
        <v>3394</v>
      </c>
    </row>
    <row r="866" spans="1:5" x14ac:dyDescent="0.25">
      <c r="A866" t="s">
        <v>3395</v>
      </c>
      <c r="B866">
        <v>2014</v>
      </c>
      <c r="C866" t="s">
        <v>192</v>
      </c>
      <c r="D866" t="s">
        <v>1672</v>
      </c>
      <c r="E866" t="s">
        <v>3396</v>
      </c>
    </row>
    <row r="867" spans="1:5" x14ac:dyDescent="0.25">
      <c r="A867" t="s">
        <v>3397</v>
      </c>
      <c r="B867">
        <v>2014</v>
      </c>
      <c r="C867" t="s">
        <v>732</v>
      </c>
      <c r="D867" t="s">
        <v>3398</v>
      </c>
      <c r="E867" t="s">
        <v>3399</v>
      </c>
    </row>
    <row r="868" spans="1:5" x14ac:dyDescent="0.25">
      <c r="A868" t="s">
        <v>3400</v>
      </c>
      <c r="B868">
        <v>2014</v>
      </c>
      <c r="C868" t="s">
        <v>177</v>
      </c>
      <c r="D868" t="s">
        <v>2089</v>
      </c>
      <c r="E868" t="s">
        <v>3401</v>
      </c>
    </row>
    <row r="869" spans="1:5" x14ac:dyDescent="0.25">
      <c r="A869" t="s">
        <v>3402</v>
      </c>
      <c r="B869">
        <v>2014</v>
      </c>
      <c r="C869" t="s">
        <v>196</v>
      </c>
      <c r="D869" t="s">
        <v>1683</v>
      </c>
      <c r="E869" t="s">
        <v>3403</v>
      </c>
    </row>
    <row r="870" spans="1:5" x14ac:dyDescent="0.25">
      <c r="A870" t="s">
        <v>3404</v>
      </c>
      <c r="B870">
        <v>2014</v>
      </c>
      <c r="C870" t="s">
        <v>198</v>
      </c>
      <c r="D870" t="s">
        <v>1719</v>
      </c>
      <c r="E870" t="s">
        <v>3405</v>
      </c>
    </row>
    <row r="871" spans="1:5" x14ac:dyDescent="0.25">
      <c r="A871" t="s">
        <v>3406</v>
      </c>
      <c r="B871">
        <v>2014</v>
      </c>
      <c r="C871" t="s">
        <v>412</v>
      </c>
      <c r="D871" t="s">
        <v>3407</v>
      </c>
      <c r="E871" t="s">
        <v>3408</v>
      </c>
    </row>
    <row r="872" spans="1:5" x14ac:dyDescent="0.25">
      <c r="A872" t="s">
        <v>3409</v>
      </c>
      <c r="B872">
        <v>2014</v>
      </c>
      <c r="C872" t="s">
        <v>175</v>
      </c>
      <c r="D872" t="s">
        <v>1841</v>
      </c>
      <c r="E872" t="s">
        <v>3410</v>
      </c>
    </row>
    <row r="873" spans="1:5" x14ac:dyDescent="0.25">
      <c r="A873" t="s">
        <v>3411</v>
      </c>
      <c r="B873">
        <v>2014</v>
      </c>
      <c r="C873" t="s">
        <v>546</v>
      </c>
      <c r="D873" t="s">
        <v>3412</v>
      </c>
      <c r="E873" t="s">
        <v>3413</v>
      </c>
    </row>
    <row r="874" spans="1:5" x14ac:dyDescent="0.25">
      <c r="A874" t="s">
        <v>3414</v>
      </c>
      <c r="B874">
        <v>2014</v>
      </c>
      <c r="C874" t="s">
        <v>204</v>
      </c>
      <c r="D874" t="s">
        <v>2016</v>
      </c>
      <c r="E874" t="s">
        <v>3415</v>
      </c>
    </row>
    <row r="875" spans="1:5" x14ac:dyDescent="0.25">
      <c r="A875" t="s">
        <v>3416</v>
      </c>
      <c r="B875">
        <v>2014</v>
      </c>
      <c r="C875" t="s">
        <v>178</v>
      </c>
      <c r="D875" t="s">
        <v>1646</v>
      </c>
      <c r="E875" t="s">
        <v>3417</v>
      </c>
    </row>
    <row r="876" spans="1:5" x14ac:dyDescent="0.25">
      <c r="A876" t="s">
        <v>3418</v>
      </c>
      <c r="B876">
        <v>2014</v>
      </c>
      <c r="C876" t="s">
        <v>289</v>
      </c>
      <c r="D876" t="s">
        <v>3186</v>
      </c>
      <c r="E876" t="s">
        <v>3419</v>
      </c>
    </row>
    <row r="877" spans="1:5" x14ac:dyDescent="0.25">
      <c r="A877" t="s">
        <v>3420</v>
      </c>
      <c r="B877">
        <v>2014</v>
      </c>
      <c r="C877" t="s">
        <v>186</v>
      </c>
      <c r="D877" t="s">
        <v>1692</v>
      </c>
      <c r="E877" t="s">
        <v>3421</v>
      </c>
    </row>
    <row r="878" spans="1:5" x14ac:dyDescent="0.25">
      <c r="A878" t="s">
        <v>3422</v>
      </c>
      <c r="B878">
        <v>2014</v>
      </c>
      <c r="C878" t="s">
        <v>431</v>
      </c>
      <c r="D878" t="s">
        <v>1637</v>
      </c>
      <c r="E878" t="s">
        <v>3423</v>
      </c>
    </row>
    <row r="879" spans="1:5" x14ac:dyDescent="0.25">
      <c r="A879" t="s">
        <v>3424</v>
      </c>
      <c r="B879">
        <v>2014</v>
      </c>
      <c r="C879" t="s">
        <v>599</v>
      </c>
      <c r="D879" t="s">
        <v>2540</v>
      </c>
      <c r="E879" t="s">
        <v>3425</v>
      </c>
    </row>
    <row r="880" spans="1:5" x14ac:dyDescent="0.25">
      <c r="A880" t="s">
        <v>3426</v>
      </c>
      <c r="B880">
        <v>2014</v>
      </c>
      <c r="C880" t="s">
        <v>401</v>
      </c>
      <c r="D880" t="s">
        <v>2515</v>
      </c>
      <c r="E880" t="s">
        <v>3427</v>
      </c>
    </row>
    <row r="881" spans="1:5" x14ac:dyDescent="0.25">
      <c r="A881" t="s">
        <v>3428</v>
      </c>
      <c r="B881">
        <v>2014</v>
      </c>
      <c r="C881" t="s">
        <v>373</v>
      </c>
      <c r="D881" t="s">
        <v>3429</v>
      </c>
      <c r="E881" t="s">
        <v>3430</v>
      </c>
    </row>
    <row r="882" spans="1:5" x14ac:dyDescent="0.25">
      <c r="A882" t="s">
        <v>3431</v>
      </c>
      <c r="B882">
        <v>2014</v>
      </c>
      <c r="C882" t="s">
        <v>191</v>
      </c>
      <c r="D882" t="s">
        <v>3432</v>
      </c>
      <c r="E882" t="s">
        <v>3433</v>
      </c>
    </row>
    <row r="883" spans="1:5" x14ac:dyDescent="0.25">
      <c r="A883" t="s">
        <v>3434</v>
      </c>
      <c r="B883">
        <v>2014</v>
      </c>
      <c r="C883" t="s">
        <v>294</v>
      </c>
      <c r="D883" t="s">
        <v>1827</v>
      </c>
      <c r="E883" t="s">
        <v>3435</v>
      </c>
    </row>
    <row r="884" spans="1:5" x14ac:dyDescent="0.25">
      <c r="A884" t="s">
        <v>3436</v>
      </c>
      <c r="B884">
        <v>2014</v>
      </c>
      <c r="C884" t="s">
        <v>218</v>
      </c>
      <c r="D884" t="s">
        <v>3237</v>
      </c>
      <c r="E884" t="s">
        <v>3437</v>
      </c>
    </row>
    <row r="885" spans="1:5" x14ac:dyDescent="0.25">
      <c r="A885" t="s">
        <v>3438</v>
      </c>
      <c r="B885">
        <v>2014</v>
      </c>
      <c r="C885" t="s">
        <v>845</v>
      </c>
      <c r="D885" t="s">
        <v>3439</v>
      </c>
      <c r="E885" t="s">
        <v>3440</v>
      </c>
    </row>
    <row r="886" spans="1:5" x14ac:dyDescent="0.25">
      <c r="A886" t="s">
        <v>3441</v>
      </c>
      <c r="B886">
        <v>2014</v>
      </c>
      <c r="C886" t="s">
        <v>219</v>
      </c>
      <c r="D886" t="s">
        <v>2010</v>
      </c>
      <c r="E886" t="s">
        <v>3442</v>
      </c>
    </row>
    <row r="887" spans="1:5" x14ac:dyDescent="0.25">
      <c r="A887" t="s">
        <v>3443</v>
      </c>
      <c r="B887">
        <v>2014</v>
      </c>
      <c r="C887" t="s">
        <v>340</v>
      </c>
      <c r="D887" t="s">
        <v>1933</v>
      </c>
      <c r="E887" t="s">
        <v>3444</v>
      </c>
    </row>
    <row r="888" spans="1:5" x14ac:dyDescent="0.25">
      <c r="A888" t="s">
        <v>3445</v>
      </c>
      <c r="B888">
        <v>2014</v>
      </c>
      <c r="C888" t="s">
        <v>194</v>
      </c>
      <c r="D888" t="s">
        <v>1806</v>
      </c>
      <c r="E888" t="s">
        <v>3446</v>
      </c>
    </row>
    <row r="889" spans="1:5" x14ac:dyDescent="0.25">
      <c r="A889" t="s">
        <v>3447</v>
      </c>
      <c r="B889">
        <v>2014</v>
      </c>
      <c r="C889" t="s">
        <v>763</v>
      </c>
      <c r="D889" t="s">
        <v>3448</v>
      </c>
      <c r="E889" t="s">
        <v>3449</v>
      </c>
    </row>
    <row r="890" spans="1:5" x14ac:dyDescent="0.25">
      <c r="A890" t="s">
        <v>3450</v>
      </c>
      <c r="B890">
        <v>2014</v>
      </c>
      <c r="C890" t="s">
        <v>214</v>
      </c>
      <c r="D890" t="s">
        <v>1631</v>
      </c>
      <c r="E890" t="s">
        <v>3451</v>
      </c>
    </row>
    <row r="891" spans="1:5" x14ac:dyDescent="0.25">
      <c r="A891" t="s">
        <v>3452</v>
      </c>
      <c r="B891">
        <v>2014</v>
      </c>
      <c r="C891" t="s">
        <v>267</v>
      </c>
      <c r="D891" t="s">
        <v>3453</v>
      </c>
      <c r="E891" t="s">
        <v>3454</v>
      </c>
    </row>
    <row r="892" spans="1:5" x14ac:dyDescent="0.25">
      <c r="A892" t="s">
        <v>3455</v>
      </c>
      <c r="B892">
        <v>2014</v>
      </c>
      <c r="C892" t="s">
        <v>366</v>
      </c>
      <c r="D892" t="s">
        <v>3456</v>
      </c>
      <c r="E892" t="s">
        <v>3457</v>
      </c>
    </row>
    <row r="893" spans="1:5" x14ac:dyDescent="0.25">
      <c r="A893" t="s">
        <v>3458</v>
      </c>
      <c r="B893">
        <v>2014</v>
      </c>
      <c r="C893" t="s">
        <v>194</v>
      </c>
      <c r="D893" t="s">
        <v>1806</v>
      </c>
      <c r="E893" t="s">
        <v>3459</v>
      </c>
    </row>
    <row r="894" spans="1:5" x14ac:dyDescent="0.25">
      <c r="A894" t="s">
        <v>3460</v>
      </c>
      <c r="B894">
        <v>2014</v>
      </c>
      <c r="C894" t="s">
        <v>177</v>
      </c>
      <c r="D894" t="s">
        <v>2089</v>
      </c>
      <c r="E894" t="s">
        <v>3461</v>
      </c>
    </row>
    <row r="895" spans="1:5" x14ac:dyDescent="0.25">
      <c r="A895" t="s">
        <v>3462</v>
      </c>
      <c r="B895">
        <v>2014</v>
      </c>
      <c r="C895" t="s">
        <v>218</v>
      </c>
      <c r="D895" t="s">
        <v>1628</v>
      </c>
      <c r="E895" t="s">
        <v>3463</v>
      </c>
    </row>
    <row r="896" spans="1:5" x14ac:dyDescent="0.25">
      <c r="A896" t="s">
        <v>3464</v>
      </c>
      <c r="B896">
        <v>2014</v>
      </c>
      <c r="C896" t="s">
        <v>175</v>
      </c>
      <c r="D896" t="s">
        <v>1675</v>
      </c>
      <c r="E896" t="s">
        <v>3465</v>
      </c>
    </row>
    <row r="897" spans="1:5" x14ac:dyDescent="0.25">
      <c r="A897" t="s">
        <v>3466</v>
      </c>
      <c r="B897">
        <v>2014</v>
      </c>
      <c r="C897" t="s">
        <v>258</v>
      </c>
      <c r="D897" t="s">
        <v>1882</v>
      </c>
      <c r="E897" t="s">
        <v>3467</v>
      </c>
    </row>
    <row r="898" spans="1:5" x14ac:dyDescent="0.25">
      <c r="A898" t="s">
        <v>3468</v>
      </c>
      <c r="B898">
        <v>2014</v>
      </c>
      <c r="C898" t="s">
        <v>182</v>
      </c>
      <c r="D898" t="s">
        <v>1941</v>
      </c>
      <c r="E898" t="s">
        <v>3469</v>
      </c>
    </row>
    <row r="899" spans="1:5" x14ac:dyDescent="0.25">
      <c r="A899" t="s">
        <v>3470</v>
      </c>
      <c r="B899">
        <v>2014</v>
      </c>
      <c r="C899" t="s">
        <v>178</v>
      </c>
      <c r="D899" t="s">
        <v>3471</v>
      </c>
      <c r="E899" t="s">
        <v>3472</v>
      </c>
    </row>
    <row r="900" spans="1:5" x14ac:dyDescent="0.25">
      <c r="A900" t="s">
        <v>3473</v>
      </c>
      <c r="B900">
        <v>2014</v>
      </c>
      <c r="C900" t="s">
        <v>914</v>
      </c>
      <c r="D900" t="s">
        <v>2552</v>
      </c>
      <c r="E900" t="s">
        <v>3474</v>
      </c>
    </row>
    <row r="901" spans="1:5" x14ac:dyDescent="0.25">
      <c r="A901" t="s">
        <v>3475</v>
      </c>
      <c r="B901">
        <v>2014</v>
      </c>
      <c r="C901" t="s">
        <v>781</v>
      </c>
      <c r="D901" t="s">
        <v>1744</v>
      </c>
      <c r="E901" t="s">
        <v>3476</v>
      </c>
    </row>
    <row r="902" spans="1:5" x14ac:dyDescent="0.25">
      <c r="A902" t="s">
        <v>3477</v>
      </c>
      <c r="B902">
        <v>2014</v>
      </c>
      <c r="C902" t="s">
        <v>187</v>
      </c>
      <c r="D902" t="s">
        <v>3478</v>
      </c>
      <c r="E902" t="s">
        <v>3479</v>
      </c>
    </row>
    <row r="903" spans="1:5" x14ac:dyDescent="0.25">
      <c r="A903" t="s">
        <v>3480</v>
      </c>
      <c r="B903">
        <v>2014</v>
      </c>
      <c r="C903" t="s">
        <v>197</v>
      </c>
      <c r="D903" t="s">
        <v>1703</v>
      </c>
      <c r="E903" t="s">
        <v>3481</v>
      </c>
    </row>
    <row r="904" spans="1:5" x14ac:dyDescent="0.25">
      <c r="A904" t="s">
        <v>3482</v>
      </c>
      <c r="B904">
        <v>2014</v>
      </c>
      <c r="C904" t="s">
        <v>251</v>
      </c>
      <c r="D904" t="s">
        <v>3483</v>
      </c>
      <c r="E904" t="s">
        <v>3484</v>
      </c>
    </row>
    <row r="905" spans="1:5" x14ac:dyDescent="0.25">
      <c r="A905" t="s">
        <v>3485</v>
      </c>
      <c r="B905">
        <v>2014</v>
      </c>
      <c r="C905" t="s">
        <v>193</v>
      </c>
      <c r="D905" t="s">
        <v>3486</v>
      </c>
      <c r="E905" t="s">
        <v>3487</v>
      </c>
    </row>
    <row r="906" spans="1:5" x14ac:dyDescent="0.25">
      <c r="A906" t="s">
        <v>3488</v>
      </c>
      <c r="B906">
        <v>2014</v>
      </c>
      <c r="C906" t="s">
        <v>216</v>
      </c>
      <c r="D906" t="s">
        <v>2471</v>
      </c>
      <c r="E906" t="s">
        <v>3489</v>
      </c>
    </row>
    <row r="907" spans="1:5" x14ac:dyDescent="0.25">
      <c r="A907" t="s">
        <v>3490</v>
      </c>
      <c r="B907">
        <v>2014</v>
      </c>
      <c r="C907" t="s">
        <v>178</v>
      </c>
      <c r="D907" t="s">
        <v>1646</v>
      </c>
      <c r="E907" t="s">
        <v>3491</v>
      </c>
    </row>
    <row r="908" spans="1:5" x14ac:dyDescent="0.25">
      <c r="A908" t="s">
        <v>3492</v>
      </c>
      <c r="B908">
        <v>2014</v>
      </c>
      <c r="C908" t="s">
        <v>182</v>
      </c>
      <c r="D908" t="s">
        <v>1941</v>
      </c>
      <c r="E908" t="s">
        <v>3493</v>
      </c>
    </row>
    <row r="909" spans="1:5" x14ac:dyDescent="0.25">
      <c r="A909" t="s">
        <v>3494</v>
      </c>
      <c r="B909">
        <v>2014</v>
      </c>
      <c r="C909" t="s">
        <v>596</v>
      </c>
      <c r="D909" t="s">
        <v>1997</v>
      </c>
      <c r="E909" t="s">
        <v>3495</v>
      </c>
    </row>
    <row r="910" spans="1:5" x14ac:dyDescent="0.25">
      <c r="A910" t="s">
        <v>3496</v>
      </c>
      <c r="B910">
        <v>2014</v>
      </c>
      <c r="C910" t="s">
        <v>204</v>
      </c>
      <c r="D910" t="s">
        <v>2016</v>
      </c>
      <c r="E910" t="s">
        <v>3497</v>
      </c>
    </row>
    <row r="911" spans="1:5" x14ac:dyDescent="0.25">
      <c r="A911" t="s">
        <v>3498</v>
      </c>
      <c r="B911">
        <v>2014</v>
      </c>
      <c r="C911" t="s">
        <v>872</v>
      </c>
      <c r="D911" t="s">
        <v>1984</v>
      </c>
      <c r="E911" t="s">
        <v>3499</v>
      </c>
    </row>
    <row r="912" spans="1:5" x14ac:dyDescent="0.25">
      <c r="A912" t="s">
        <v>3500</v>
      </c>
      <c r="B912">
        <v>2014</v>
      </c>
      <c r="C912" t="s">
        <v>465</v>
      </c>
      <c r="D912" t="s">
        <v>3501</v>
      </c>
      <c r="E912" t="s">
        <v>3502</v>
      </c>
    </row>
    <row r="913" spans="1:5" x14ac:dyDescent="0.25">
      <c r="A913" t="s">
        <v>3503</v>
      </c>
      <c r="B913">
        <v>2014</v>
      </c>
      <c r="C913" t="s">
        <v>311</v>
      </c>
      <c r="D913" t="s">
        <v>1749</v>
      </c>
      <c r="E913" t="s">
        <v>3504</v>
      </c>
    </row>
    <row r="914" spans="1:5" x14ac:dyDescent="0.25">
      <c r="A914" t="s">
        <v>3505</v>
      </c>
      <c r="B914">
        <v>2014</v>
      </c>
      <c r="C914" t="s">
        <v>254</v>
      </c>
      <c r="D914" t="s">
        <v>3506</v>
      </c>
      <c r="E914" t="s">
        <v>3507</v>
      </c>
    </row>
    <row r="915" spans="1:5" x14ac:dyDescent="0.25">
      <c r="A915" t="s">
        <v>3508</v>
      </c>
      <c r="B915">
        <v>2014</v>
      </c>
      <c r="C915" t="s">
        <v>196</v>
      </c>
      <c r="D915" t="s">
        <v>1683</v>
      </c>
      <c r="E915" t="s">
        <v>3509</v>
      </c>
    </row>
    <row r="916" spans="1:5" x14ac:dyDescent="0.25">
      <c r="A916" t="s">
        <v>3510</v>
      </c>
      <c r="B916">
        <v>2014</v>
      </c>
      <c r="C916" t="s">
        <v>335</v>
      </c>
      <c r="D916" t="s">
        <v>1736</v>
      </c>
      <c r="E916" t="s">
        <v>3511</v>
      </c>
    </row>
    <row r="917" spans="1:5" x14ac:dyDescent="0.25">
      <c r="A917" t="s">
        <v>3512</v>
      </c>
      <c r="B917">
        <v>2014</v>
      </c>
      <c r="C917" t="s">
        <v>311</v>
      </c>
      <c r="D917" t="s">
        <v>1749</v>
      </c>
      <c r="E917" t="s">
        <v>3513</v>
      </c>
    </row>
    <row r="918" spans="1:5" x14ac:dyDescent="0.25">
      <c r="A918" t="s">
        <v>3514</v>
      </c>
      <c r="B918">
        <v>2014</v>
      </c>
      <c r="C918" t="s">
        <v>753</v>
      </c>
      <c r="D918" t="s">
        <v>2567</v>
      </c>
      <c r="E918" t="s">
        <v>3515</v>
      </c>
    </row>
    <row r="919" spans="1:5" x14ac:dyDescent="0.25">
      <c r="A919" t="s">
        <v>3516</v>
      </c>
      <c r="B919">
        <v>2014</v>
      </c>
      <c r="C919" t="s">
        <v>234</v>
      </c>
      <c r="D919" t="s">
        <v>1992</v>
      </c>
      <c r="E919" t="s">
        <v>3517</v>
      </c>
    </row>
    <row r="920" spans="1:5" x14ac:dyDescent="0.25">
      <c r="A920" t="s">
        <v>3518</v>
      </c>
      <c r="B920">
        <v>2014</v>
      </c>
      <c r="C920" t="s">
        <v>869</v>
      </c>
      <c r="D920" t="s">
        <v>1729</v>
      </c>
      <c r="E920" t="s">
        <v>3519</v>
      </c>
    </row>
    <row r="921" spans="1:5" x14ac:dyDescent="0.25">
      <c r="A921" t="s">
        <v>3520</v>
      </c>
      <c r="B921">
        <v>2014</v>
      </c>
      <c r="C921" t="s">
        <v>479</v>
      </c>
      <c r="D921" t="s">
        <v>2644</v>
      </c>
      <c r="E921" t="s">
        <v>3521</v>
      </c>
    </row>
    <row r="922" spans="1:5" x14ac:dyDescent="0.25">
      <c r="A922" t="s">
        <v>3522</v>
      </c>
      <c r="B922">
        <v>2014</v>
      </c>
      <c r="C922" t="s">
        <v>229</v>
      </c>
      <c r="D922" t="s">
        <v>1798</v>
      </c>
      <c r="E922" t="s">
        <v>3523</v>
      </c>
    </row>
    <row r="923" spans="1:5" x14ac:dyDescent="0.25">
      <c r="A923" t="s">
        <v>3524</v>
      </c>
      <c r="B923">
        <v>2014</v>
      </c>
      <c r="C923" t="s">
        <v>492</v>
      </c>
      <c r="D923" t="s">
        <v>1666</v>
      </c>
      <c r="E923" t="s">
        <v>3525</v>
      </c>
    </row>
    <row r="924" spans="1:5" x14ac:dyDescent="0.25">
      <c r="A924" t="s">
        <v>3526</v>
      </c>
      <c r="B924">
        <v>2014</v>
      </c>
      <c r="C924" t="s">
        <v>175</v>
      </c>
      <c r="D924" t="s">
        <v>1806</v>
      </c>
      <c r="E924" t="s">
        <v>3527</v>
      </c>
    </row>
    <row r="925" spans="1:5" x14ac:dyDescent="0.25">
      <c r="A925" t="s">
        <v>3528</v>
      </c>
      <c r="B925">
        <v>2014</v>
      </c>
      <c r="C925" t="s">
        <v>273</v>
      </c>
      <c r="D925" t="s">
        <v>3529</v>
      </c>
      <c r="E925" t="s">
        <v>3530</v>
      </c>
    </row>
    <row r="926" spans="1:5" x14ac:dyDescent="0.25">
      <c r="A926" t="s">
        <v>3531</v>
      </c>
      <c r="B926">
        <v>2014</v>
      </c>
      <c r="C926" t="s">
        <v>178</v>
      </c>
      <c r="D926" t="s">
        <v>1646</v>
      </c>
      <c r="E926" t="s">
        <v>3532</v>
      </c>
    </row>
    <row r="927" spans="1:5" x14ac:dyDescent="0.25">
      <c r="A927" t="s">
        <v>3533</v>
      </c>
      <c r="B927">
        <v>2014</v>
      </c>
      <c r="C927" t="s">
        <v>405</v>
      </c>
      <c r="D927" t="s">
        <v>3534</v>
      </c>
      <c r="E927" t="s">
        <v>3535</v>
      </c>
    </row>
    <row r="928" spans="1:5" x14ac:dyDescent="0.25">
      <c r="A928" t="s">
        <v>3536</v>
      </c>
      <c r="B928">
        <v>2014</v>
      </c>
      <c r="C928" t="s">
        <v>274</v>
      </c>
      <c r="D928" t="s">
        <v>1739</v>
      </c>
      <c r="E928" t="s">
        <v>3537</v>
      </c>
    </row>
    <row r="929" spans="1:5" x14ac:dyDescent="0.25">
      <c r="A929" t="s">
        <v>3538</v>
      </c>
      <c r="B929">
        <v>2014</v>
      </c>
      <c r="C929" t="s">
        <v>770</v>
      </c>
      <c r="D929" t="s">
        <v>3539</v>
      </c>
      <c r="E929" t="s">
        <v>3540</v>
      </c>
    </row>
    <row r="930" spans="1:5" x14ac:dyDescent="0.25">
      <c r="A930" t="s">
        <v>3541</v>
      </c>
      <c r="B930">
        <v>2014</v>
      </c>
      <c r="C930" t="s">
        <v>601</v>
      </c>
      <c r="D930" t="s">
        <v>3542</v>
      </c>
      <c r="E930" t="s">
        <v>3543</v>
      </c>
    </row>
    <row r="931" spans="1:5" x14ac:dyDescent="0.25">
      <c r="B931">
        <v>2015</v>
      </c>
    </row>
    <row r="932" spans="1:5" x14ac:dyDescent="0.25">
      <c r="A932" t="s">
        <v>3544</v>
      </c>
      <c r="B932">
        <v>2015</v>
      </c>
      <c r="C932" t="s">
        <v>278</v>
      </c>
      <c r="D932" t="s">
        <v>3545</v>
      </c>
      <c r="E932" t="s">
        <v>3546</v>
      </c>
    </row>
    <row r="933" spans="1:5" x14ac:dyDescent="0.25">
      <c r="A933" t="s">
        <v>3547</v>
      </c>
      <c r="B933">
        <v>2015</v>
      </c>
      <c r="C933" t="s">
        <v>759</v>
      </c>
      <c r="D933" t="s">
        <v>3548</v>
      </c>
      <c r="E933" t="s">
        <v>3549</v>
      </c>
    </row>
    <row r="934" spans="1:5" x14ac:dyDescent="0.25">
      <c r="A934" t="s">
        <v>3550</v>
      </c>
      <c r="B934">
        <v>2015</v>
      </c>
      <c r="C934" t="s">
        <v>339</v>
      </c>
      <c r="D934" t="s">
        <v>3551</v>
      </c>
      <c r="E934" t="s">
        <v>3552</v>
      </c>
    </row>
    <row r="935" spans="1:5" x14ac:dyDescent="0.25">
      <c r="A935" t="s">
        <v>3553</v>
      </c>
      <c r="B935">
        <v>2015</v>
      </c>
      <c r="C935" t="s">
        <v>561</v>
      </c>
      <c r="D935" t="s">
        <v>3554</v>
      </c>
      <c r="E935" t="s">
        <v>3555</v>
      </c>
    </row>
    <row r="936" spans="1:5" x14ac:dyDescent="0.25">
      <c r="A936" t="s">
        <v>3556</v>
      </c>
      <c r="B936">
        <v>2015</v>
      </c>
      <c r="C936" t="s">
        <v>239</v>
      </c>
      <c r="D936" t="s">
        <v>3557</v>
      </c>
      <c r="E936" t="s">
        <v>3558</v>
      </c>
    </row>
    <row r="937" spans="1:5" x14ac:dyDescent="0.25">
      <c r="A937" t="s">
        <v>3559</v>
      </c>
      <c r="B937">
        <v>2015</v>
      </c>
      <c r="C937" t="s">
        <v>372</v>
      </c>
      <c r="D937" t="s">
        <v>3560</v>
      </c>
      <c r="E937" t="s">
        <v>3561</v>
      </c>
    </row>
    <row r="938" spans="1:5" x14ac:dyDescent="0.25">
      <c r="A938" t="s">
        <v>3562</v>
      </c>
      <c r="B938">
        <v>2015</v>
      </c>
      <c r="C938" t="s">
        <v>278</v>
      </c>
      <c r="D938" t="s">
        <v>3545</v>
      </c>
      <c r="E938" t="s">
        <v>3563</v>
      </c>
    </row>
    <row r="939" spans="1:5" x14ac:dyDescent="0.25">
      <c r="A939" t="s">
        <v>3564</v>
      </c>
      <c r="B939">
        <v>2015</v>
      </c>
      <c r="C939" t="s">
        <v>780</v>
      </c>
      <c r="D939" t="s">
        <v>3565</v>
      </c>
      <c r="E939" t="s">
        <v>3566</v>
      </c>
    </row>
    <row r="940" spans="1:5" x14ac:dyDescent="0.25">
      <c r="A940" t="s">
        <v>3567</v>
      </c>
      <c r="B940">
        <v>2015</v>
      </c>
      <c r="C940" t="s">
        <v>415</v>
      </c>
      <c r="D940" t="s">
        <v>3568</v>
      </c>
      <c r="E940" t="s">
        <v>3569</v>
      </c>
    </row>
    <row r="941" spans="1:5" x14ac:dyDescent="0.25">
      <c r="A941" t="s">
        <v>3570</v>
      </c>
      <c r="B941">
        <v>2015</v>
      </c>
      <c r="C941" t="s">
        <v>488</v>
      </c>
      <c r="D941" t="s">
        <v>3571</v>
      </c>
      <c r="E941" t="s">
        <v>3572</v>
      </c>
    </row>
    <row r="942" spans="1:5" x14ac:dyDescent="0.25">
      <c r="A942" t="s">
        <v>3573</v>
      </c>
      <c r="B942">
        <v>2015</v>
      </c>
      <c r="C942" t="s">
        <v>471</v>
      </c>
      <c r="D942" t="s">
        <v>3574</v>
      </c>
      <c r="E942" t="s">
        <v>3575</v>
      </c>
    </row>
    <row r="943" spans="1:5" x14ac:dyDescent="0.25">
      <c r="A943" t="s">
        <v>3576</v>
      </c>
      <c r="B943">
        <v>2015</v>
      </c>
      <c r="C943" t="s">
        <v>891</v>
      </c>
      <c r="D943" t="s">
        <v>3548</v>
      </c>
      <c r="E943" t="s">
        <v>3577</v>
      </c>
    </row>
    <row r="944" spans="1:5" x14ac:dyDescent="0.25">
      <c r="A944" t="s">
        <v>3578</v>
      </c>
      <c r="B944">
        <v>2015</v>
      </c>
      <c r="C944" t="s">
        <v>208</v>
      </c>
      <c r="D944" t="s">
        <v>3548</v>
      </c>
      <c r="E944" t="s">
        <v>3579</v>
      </c>
    </row>
    <row r="945" spans="1:5" x14ac:dyDescent="0.25">
      <c r="A945" t="s">
        <v>3580</v>
      </c>
      <c r="B945">
        <v>2015</v>
      </c>
      <c r="C945" t="s">
        <v>278</v>
      </c>
      <c r="D945" t="s">
        <v>3545</v>
      </c>
      <c r="E945" t="s">
        <v>3581</v>
      </c>
    </row>
    <row r="946" spans="1:5" x14ac:dyDescent="0.25">
      <c r="A946" t="s">
        <v>3582</v>
      </c>
      <c r="B946">
        <v>2015</v>
      </c>
      <c r="C946" t="s">
        <v>208</v>
      </c>
      <c r="D946" t="s">
        <v>3548</v>
      </c>
      <c r="E946" t="s">
        <v>3583</v>
      </c>
    </row>
    <row r="947" spans="1:5" x14ac:dyDescent="0.25">
      <c r="A947" t="s">
        <v>3584</v>
      </c>
      <c r="B947">
        <v>2015</v>
      </c>
      <c r="C947" t="s">
        <v>910</v>
      </c>
      <c r="D947" t="s">
        <v>3585</v>
      </c>
      <c r="E947" t="s">
        <v>3586</v>
      </c>
    </row>
    <row r="948" spans="1:5" x14ac:dyDescent="0.25">
      <c r="A948" t="s">
        <v>3587</v>
      </c>
      <c r="B948">
        <v>2015</v>
      </c>
      <c r="C948" t="s">
        <v>247</v>
      </c>
      <c r="D948" t="s">
        <v>1230</v>
      </c>
      <c r="E948" t="s">
        <v>3588</v>
      </c>
    </row>
    <row r="949" spans="1:5" x14ac:dyDescent="0.25">
      <c r="A949" t="s">
        <v>3589</v>
      </c>
      <c r="B949">
        <v>2015</v>
      </c>
      <c r="C949" t="s">
        <v>247</v>
      </c>
      <c r="D949" t="s">
        <v>1230</v>
      </c>
      <c r="E949" t="s">
        <v>3590</v>
      </c>
    </row>
    <row r="950" spans="1:5" x14ac:dyDescent="0.25">
      <c r="A950" t="s">
        <v>3591</v>
      </c>
      <c r="B950">
        <v>2015</v>
      </c>
      <c r="C950" t="s">
        <v>347</v>
      </c>
      <c r="D950" t="s">
        <v>2115</v>
      </c>
      <c r="E950" t="s">
        <v>3592</v>
      </c>
    </row>
    <row r="951" spans="1:5" x14ac:dyDescent="0.25">
      <c r="A951" t="s">
        <v>3593</v>
      </c>
      <c r="B951">
        <v>2015</v>
      </c>
      <c r="C951" t="s">
        <v>320</v>
      </c>
      <c r="D951" t="s">
        <v>1241</v>
      </c>
      <c r="E951" t="s">
        <v>3594</v>
      </c>
    </row>
    <row r="952" spans="1:5" x14ac:dyDescent="0.25">
      <c r="A952" t="s">
        <v>3595</v>
      </c>
      <c r="B952">
        <v>2015</v>
      </c>
      <c r="C952" t="s">
        <v>931</v>
      </c>
      <c r="D952" t="s">
        <v>2151</v>
      </c>
      <c r="E952" t="s">
        <v>3596</v>
      </c>
    </row>
    <row r="953" spans="1:5" x14ac:dyDescent="0.25">
      <c r="A953" t="s">
        <v>3597</v>
      </c>
      <c r="B953">
        <v>2015</v>
      </c>
      <c r="C953" t="s">
        <v>291</v>
      </c>
      <c r="D953" t="s">
        <v>2151</v>
      </c>
      <c r="E953" t="s">
        <v>3598</v>
      </c>
    </row>
    <row r="954" spans="1:5" x14ac:dyDescent="0.25">
      <c r="A954" t="s">
        <v>3599</v>
      </c>
      <c r="B954">
        <v>2015</v>
      </c>
      <c r="C954" t="s">
        <v>856</v>
      </c>
      <c r="D954" t="s">
        <v>3600</v>
      </c>
      <c r="E954" t="s">
        <v>3601</v>
      </c>
    </row>
    <row r="955" spans="1:5" x14ac:dyDescent="0.25">
      <c r="A955" t="s">
        <v>3602</v>
      </c>
      <c r="B955">
        <v>2015</v>
      </c>
      <c r="C955" t="s">
        <v>307</v>
      </c>
      <c r="D955" t="s">
        <v>3603</v>
      </c>
      <c r="E955" t="s">
        <v>3604</v>
      </c>
    </row>
    <row r="956" spans="1:5" x14ac:dyDescent="0.25">
      <c r="A956" t="s">
        <v>3605</v>
      </c>
      <c r="B956">
        <v>2015</v>
      </c>
      <c r="C956" t="s">
        <v>206</v>
      </c>
      <c r="D956" t="s">
        <v>1250</v>
      </c>
      <c r="E956" t="s">
        <v>3606</v>
      </c>
    </row>
    <row r="957" spans="1:5" x14ac:dyDescent="0.25">
      <c r="A957" t="s">
        <v>3607</v>
      </c>
      <c r="B957">
        <v>2015</v>
      </c>
      <c r="C957" t="s">
        <v>285</v>
      </c>
      <c r="D957" t="s">
        <v>3608</v>
      </c>
      <c r="E957" t="s">
        <v>3609</v>
      </c>
    </row>
    <row r="958" spans="1:5" x14ac:dyDescent="0.25">
      <c r="A958" t="s">
        <v>3610</v>
      </c>
      <c r="B958">
        <v>2015</v>
      </c>
      <c r="C958" t="s">
        <v>285</v>
      </c>
      <c r="D958" t="s">
        <v>3608</v>
      </c>
      <c r="E958" t="s">
        <v>3611</v>
      </c>
    </row>
    <row r="959" spans="1:5" x14ac:dyDescent="0.25">
      <c r="A959" t="s">
        <v>3612</v>
      </c>
      <c r="B959">
        <v>2015</v>
      </c>
      <c r="C959" t="s">
        <v>206</v>
      </c>
      <c r="D959" t="s">
        <v>1250</v>
      </c>
      <c r="E959" t="s">
        <v>3613</v>
      </c>
    </row>
    <row r="960" spans="1:5" x14ac:dyDescent="0.25">
      <c r="A960" t="s">
        <v>3614</v>
      </c>
      <c r="B960">
        <v>2015</v>
      </c>
      <c r="C960" t="s">
        <v>348</v>
      </c>
      <c r="D960" t="s">
        <v>2135</v>
      </c>
      <c r="E960" t="s">
        <v>3615</v>
      </c>
    </row>
    <row r="961" spans="1:5" x14ac:dyDescent="0.25">
      <c r="A961" t="s">
        <v>3616</v>
      </c>
      <c r="B961">
        <v>2015</v>
      </c>
      <c r="C961" t="s">
        <v>458</v>
      </c>
      <c r="D961" t="s">
        <v>1250</v>
      </c>
      <c r="E961" t="s">
        <v>3617</v>
      </c>
    </row>
    <row r="962" spans="1:5" x14ac:dyDescent="0.25">
      <c r="A962" t="s">
        <v>3618</v>
      </c>
      <c r="B962">
        <v>2015</v>
      </c>
      <c r="C962" t="s">
        <v>484</v>
      </c>
      <c r="D962" t="s">
        <v>2164</v>
      </c>
      <c r="E962" t="s">
        <v>3619</v>
      </c>
    </row>
    <row r="963" spans="1:5" x14ac:dyDescent="0.25">
      <c r="A963" t="s">
        <v>3620</v>
      </c>
      <c r="B963">
        <v>2015</v>
      </c>
      <c r="C963" t="s">
        <v>221</v>
      </c>
      <c r="D963" t="s">
        <v>1235</v>
      </c>
      <c r="E963" t="s">
        <v>3621</v>
      </c>
    </row>
    <row r="964" spans="1:5" x14ac:dyDescent="0.25">
      <c r="A964" t="s">
        <v>3622</v>
      </c>
      <c r="B964">
        <v>2015</v>
      </c>
      <c r="C964" t="s">
        <v>270</v>
      </c>
      <c r="D964" t="s">
        <v>1250</v>
      </c>
      <c r="E964" t="s">
        <v>3623</v>
      </c>
    </row>
    <row r="965" spans="1:5" x14ac:dyDescent="0.25">
      <c r="A965" t="s">
        <v>3624</v>
      </c>
      <c r="B965">
        <v>2015</v>
      </c>
      <c r="C965" t="s">
        <v>924</v>
      </c>
      <c r="D965" t="s">
        <v>3625</v>
      </c>
      <c r="E965" t="s">
        <v>3626</v>
      </c>
    </row>
    <row r="966" spans="1:5" x14ac:dyDescent="0.25">
      <c r="A966" t="s">
        <v>3627</v>
      </c>
      <c r="B966">
        <v>2015</v>
      </c>
      <c r="C966" t="s">
        <v>206</v>
      </c>
      <c r="D966" t="s">
        <v>1250</v>
      </c>
      <c r="E966" t="s">
        <v>3628</v>
      </c>
    </row>
    <row r="967" spans="1:5" x14ac:dyDescent="0.25">
      <c r="A967" t="s">
        <v>3629</v>
      </c>
      <c r="B967">
        <v>2015</v>
      </c>
      <c r="C967" t="s">
        <v>489</v>
      </c>
      <c r="D967" t="s">
        <v>1241</v>
      </c>
      <c r="E967" t="s">
        <v>3630</v>
      </c>
    </row>
    <row r="968" spans="1:5" x14ac:dyDescent="0.25">
      <c r="A968" t="s">
        <v>3631</v>
      </c>
      <c r="B968">
        <v>2015</v>
      </c>
      <c r="C968" t="s">
        <v>393</v>
      </c>
      <c r="D968" t="s">
        <v>1241</v>
      </c>
      <c r="E968" t="s">
        <v>3632</v>
      </c>
    </row>
    <row r="969" spans="1:5" x14ac:dyDescent="0.25">
      <c r="A969" t="s">
        <v>3633</v>
      </c>
      <c r="B969">
        <v>2015</v>
      </c>
      <c r="C969" t="s">
        <v>657</v>
      </c>
      <c r="D969" t="s">
        <v>3634</v>
      </c>
      <c r="E969" t="s">
        <v>3635</v>
      </c>
    </row>
    <row r="970" spans="1:5" x14ac:dyDescent="0.25">
      <c r="A970" t="s">
        <v>3636</v>
      </c>
      <c r="B970">
        <v>2015</v>
      </c>
      <c r="C970" t="s">
        <v>381</v>
      </c>
      <c r="D970" t="s">
        <v>3637</v>
      </c>
      <c r="E970" t="s">
        <v>3638</v>
      </c>
    </row>
    <row r="971" spans="1:5" x14ac:dyDescent="0.25">
      <c r="A971" t="s">
        <v>3639</v>
      </c>
      <c r="B971">
        <v>2015</v>
      </c>
      <c r="C971" t="s">
        <v>205</v>
      </c>
      <c r="D971" t="s">
        <v>3640</v>
      </c>
      <c r="E971" t="s">
        <v>3641</v>
      </c>
    </row>
    <row r="972" spans="1:5" x14ac:dyDescent="0.25">
      <c r="A972" t="s">
        <v>3642</v>
      </c>
      <c r="B972">
        <v>2015</v>
      </c>
      <c r="C972" t="s">
        <v>205</v>
      </c>
      <c r="D972" t="s">
        <v>3640</v>
      </c>
      <c r="E972" t="s">
        <v>3643</v>
      </c>
    </row>
    <row r="973" spans="1:5" x14ac:dyDescent="0.25">
      <c r="A973" t="s">
        <v>3644</v>
      </c>
      <c r="B973">
        <v>2015</v>
      </c>
      <c r="C973" t="s">
        <v>537</v>
      </c>
      <c r="D973" t="s">
        <v>3645</v>
      </c>
      <c r="E973" t="s">
        <v>3646</v>
      </c>
    </row>
    <row r="974" spans="1:5" x14ac:dyDescent="0.25">
      <c r="A974" t="s">
        <v>3647</v>
      </c>
      <c r="B974">
        <v>2015</v>
      </c>
      <c r="C974" t="s">
        <v>205</v>
      </c>
      <c r="D974" t="s">
        <v>3640</v>
      </c>
      <c r="E974" t="s">
        <v>3648</v>
      </c>
    </row>
    <row r="975" spans="1:5" x14ac:dyDescent="0.25">
      <c r="A975" t="s">
        <v>3649</v>
      </c>
      <c r="B975">
        <v>2015</v>
      </c>
      <c r="C975" t="s">
        <v>771</v>
      </c>
      <c r="D975" t="s">
        <v>1274</v>
      </c>
      <c r="E975" t="s">
        <v>3650</v>
      </c>
    </row>
    <row r="976" spans="1:5" x14ac:dyDescent="0.25">
      <c r="A976" t="s">
        <v>3651</v>
      </c>
      <c r="B976">
        <v>2015</v>
      </c>
      <c r="C976" t="s">
        <v>185</v>
      </c>
      <c r="D976" t="s">
        <v>1274</v>
      </c>
      <c r="E976" t="s">
        <v>3652</v>
      </c>
    </row>
    <row r="977" spans="1:5" x14ac:dyDescent="0.25">
      <c r="A977" t="s">
        <v>3653</v>
      </c>
      <c r="B977">
        <v>2015</v>
      </c>
      <c r="C977" t="s">
        <v>185</v>
      </c>
      <c r="D977" t="s">
        <v>1274</v>
      </c>
      <c r="E977" t="s">
        <v>3654</v>
      </c>
    </row>
    <row r="978" spans="1:5" x14ac:dyDescent="0.25">
      <c r="A978" t="s">
        <v>3655</v>
      </c>
      <c r="B978">
        <v>2015</v>
      </c>
      <c r="C978" t="s">
        <v>452</v>
      </c>
      <c r="D978" t="s">
        <v>1274</v>
      </c>
      <c r="E978" t="s">
        <v>3656</v>
      </c>
    </row>
    <row r="979" spans="1:5" x14ac:dyDescent="0.25">
      <c r="A979" t="s">
        <v>3657</v>
      </c>
      <c r="B979">
        <v>2015</v>
      </c>
      <c r="C979" t="s">
        <v>185</v>
      </c>
      <c r="D979" t="s">
        <v>1274</v>
      </c>
      <c r="E979" t="s">
        <v>3658</v>
      </c>
    </row>
    <row r="980" spans="1:5" x14ac:dyDescent="0.25">
      <c r="A980" t="s">
        <v>3659</v>
      </c>
      <c r="B980">
        <v>2015</v>
      </c>
      <c r="C980" t="s">
        <v>430</v>
      </c>
      <c r="D980" t="s">
        <v>1274</v>
      </c>
      <c r="E980" t="s">
        <v>3660</v>
      </c>
    </row>
    <row r="981" spans="1:5" x14ac:dyDescent="0.25">
      <c r="A981" t="s">
        <v>3661</v>
      </c>
      <c r="B981">
        <v>2015</v>
      </c>
      <c r="C981" t="s">
        <v>762</v>
      </c>
      <c r="D981" t="s">
        <v>3662</v>
      </c>
      <c r="E981" t="s">
        <v>3663</v>
      </c>
    </row>
    <row r="982" spans="1:5" x14ac:dyDescent="0.25">
      <c r="A982" t="s">
        <v>3664</v>
      </c>
      <c r="B982">
        <v>2015</v>
      </c>
      <c r="C982" t="s">
        <v>185</v>
      </c>
      <c r="D982" t="s">
        <v>1274</v>
      </c>
      <c r="E982" t="s">
        <v>3665</v>
      </c>
    </row>
    <row r="983" spans="1:5" x14ac:dyDescent="0.25">
      <c r="A983" t="s">
        <v>3666</v>
      </c>
      <c r="B983">
        <v>2015</v>
      </c>
      <c r="C983" t="s">
        <v>257</v>
      </c>
      <c r="D983" t="s">
        <v>3667</v>
      </c>
      <c r="E983" t="s">
        <v>3668</v>
      </c>
    </row>
    <row r="984" spans="1:5" x14ac:dyDescent="0.25">
      <c r="A984" t="s">
        <v>3669</v>
      </c>
      <c r="B984">
        <v>2015</v>
      </c>
      <c r="C984" t="s">
        <v>288</v>
      </c>
      <c r="D984" t="s">
        <v>1290</v>
      </c>
      <c r="E984" t="s">
        <v>3670</v>
      </c>
    </row>
    <row r="985" spans="1:5" x14ac:dyDescent="0.25">
      <c r="A985" t="s">
        <v>3671</v>
      </c>
      <c r="B985">
        <v>2015</v>
      </c>
      <c r="C985" t="s">
        <v>679</v>
      </c>
      <c r="D985" t="s">
        <v>3672</v>
      </c>
      <c r="E985" t="s">
        <v>3673</v>
      </c>
    </row>
    <row r="986" spans="1:5" x14ac:dyDescent="0.25">
      <c r="A986" t="s">
        <v>3674</v>
      </c>
      <c r="B986">
        <v>2015</v>
      </c>
      <c r="C986" t="s">
        <v>497</v>
      </c>
      <c r="D986" t="s">
        <v>3675</v>
      </c>
      <c r="E986" t="s">
        <v>3676</v>
      </c>
    </row>
    <row r="987" spans="1:5" x14ac:dyDescent="0.25">
      <c r="A987" t="s">
        <v>3677</v>
      </c>
      <c r="B987">
        <v>2015</v>
      </c>
      <c r="C987" t="s">
        <v>676</v>
      </c>
      <c r="D987" t="s">
        <v>3678</v>
      </c>
      <c r="E987" t="s">
        <v>3679</v>
      </c>
    </row>
    <row r="988" spans="1:5" x14ac:dyDescent="0.25">
      <c r="A988" t="s">
        <v>3680</v>
      </c>
      <c r="B988">
        <v>2015</v>
      </c>
      <c r="C988" t="s">
        <v>570</v>
      </c>
      <c r="D988" t="s">
        <v>3681</v>
      </c>
      <c r="E988" t="s">
        <v>3682</v>
      </c>
    </row>
    <row r="989" spans="1:5" x14ac:dyDescent="0.25">
      <c r="A989" t="s">
        <v>3683</v>
      </c>
      <c r="B989">
        <v>2015</v>
      </c>
      <c r="C989" t="s">
        <v>223</v>
      </c>
      <c r="D989" t="s">
        <v>3684</v>
      </c>
      <c r="E989" t="s">
        <v>3685</v>
      </c>
    </row>
    <row r="990" spans="1:5" x14ac:dyDescent="0.25">
      <c r="A990" t="s">
        <v>3686</v>
      </c>
      <c r="B990">
        <v>2015</v>
      </c>
      <c r="C990" t="s">
        <v>739</v>
      </c>
      <c r="D990" t="s">
        <v>3687</v>
      </c>
      <c r="E990" t="s">
        <v>3688</v>
      </c>
    </row>
    <row r="991" spans="1:5" x14ac:dyDescent="0.25">
      <c r="A991" t="s">
        <v>3689</v>
      </c>
      <c r="B991">
        <v>2015</v>
      </c>
      <c r="C991" t="s">
        <v>921</v>
      </c>
      <c r="D991" t="s">
        <v>3690</v>
      </c>
      <c r="E991" t="s">
        <v>3691</v>
      </c>
    </row>
    <row r="992" spans="1:5" x14ac:dyDescent="0.25">
      <c r="A992" t="s">
        <v>3692</v>
      </c>
      <c r="B992">
        <v>2015</v>
      </c>
      <c r="C992" t="s">
        <v>716</v>
      </c>
      <c r="D992" t="s">
        <v>3693</v>
      </c>
      <c r="E992" t="s">
        <v>3694</v>
      </c>
    </row>
    <row r="993" spans="1:5" x14ac:dyDescent="0.25">
      <c r="A993" t="s">
        <v>3695</v>
      </c>
      <c r="B993">
        <v>2015</v>
      </c>
      <c r="C993" t="s">
        <v>722</v>
      </c>
      <c r="D993" t="s">
        <v>3696</v>
      </c>
      <c r="E993" t="s">
        <v>3697</v>
      </c>
    </row>
    <row r="994" spans="1:5" x14ac:dyDescent="0.25">
      <c r="A994" t="s">
        <v>3698</v>
      </c>
      <c r="B994">
        <v>2015</v>
      </c>
      <c r="C994" t="s">
        <v>266</v>
      </c>
      <c r="D994" t="s">
        <v>1319</v>
      </c>
      <c r="E994" t="s">
        <v>3699</v>
      </c>
    </row>
    <row r="995" spans="1:5" x14ac:dyDescent="0.25">
      <c r="A995" t="s">
        <v>3700</v>
      </c>
      <c r="B995">
        <v>2015</v>
      </c>
      <c r="C995" t="s">
        <v>804</v>
      </c>
      <c r="D995" t="s">
        <v>2222</v>
      </c>
      <c r="E995" t="s">
        <v>3701</v>
      </c>
    </row>
    <row r="996" spans="1:5" x14ac:dyDescent="0.25">
      <c r="A996" t="s">
        <v>3702</v>
      </c>
      <c r="B996">
        <v>2015</v>
      </c>
      <c r="C996" t="s">
        <v>896</v>
      </c>
      <c r="D996" t="s">
        <v>2942</v>
      </c>
      <c r="E996" t="s">
        <v>3703</v>
      </c>
    </row>
    <row r="997" spans="1:5" x14ac:dyDescent="0.25">
      <c r="A997" t="s">
        <v>3704</v>
      </c>
      <c r="B997">
        <v>2015</v>
      </c>
      <c r="C997" t="s">
        <v>369</v>
      </c>
      <c r="D997" t="s">
        <v>2952</v>
      </c>
      <c r="E997" t="s">
        <v>3705</v>
      </c>
    </row>
    <row r="998" spans="1:5" x14ac:dyDescent="0.25">
      <c r="A998" t="s">
        <v>3706</v>
      </c>
      <c r="B998">
        <v>2015</v>
      </c>
      <c r="C998" t="s">
        <v>300</v>
      </c>
      <c r="D998" t="s">
        <v>2238</v>
      </c>
      <c r="E998" t="s">
        <v>3707</v>
      </c>
    </row>
    <row r="999" spans="1:5" x14ac:dyDescent="0.25">
      <c r="A999" t="s">
        <v>3708</v>
      </c>
      <c r="B999">
        <v>2015</v>
      </c>
      <c r="C999" t="s">
        <v>272</v>
      </c>
      <c r="D999" t="s">
        <v>3709</v>
      </c>
      <c r="E999" t="s">
        <v>3710</v>
      </c>
    </row>
    <row r="1000" spans="1:5" x14ac:dyDescent="0.25">
      <c r="A1000" t="s">
        <v>3711</v>
      </c>
      <c r="B1000">
        <v>2015</v>
      </c>
      <c r="C1000" t="s">
        <v>181</v>
      </c>
      <c r="D1000" t="s">
        <v>3712</v>
      </c>
      <c r="E1000" t="s">
        <v>3713</v>
      </c>
    </row>
    <row r="1001" spans="1:5" x14ac:dyDescent="0.25">
      <c r="A1001" t="s">
        <v>3714</v>
      </c>
      <c r="B1001">
        <v>2015</v>
      </c>
      <c r="C1001" t="s">
        <v>261</v>
      </c>
      <c r="D1001" t="s">
        <v>1334</v>
      </c>
      <c r="E1001" t="s">
        <v>3715</v>
      </c>
    </row>
    <row r="1002" spans="1:5" x14ac:dyDescent="0.25">
      <c r="A1002" t="s">
        <v>3716</v>
      </c>
      <c r="B1002">
        <v>2015</v>
      </c>
      <c r="C1002" t="s">
        <v>215</v>
      </c>
      <c r="D1002" t="s">
        <v>1334</v>
      </c>
      <c r="E1002" t="s">
        <v>3717</v>
      </c>
    </row>
    <row r="1003" spans="1:5" x14ac:dyDescent="0.25">
      <c r="A1003" t="s">
        <v>3718</v>
      </c>
      <c r="B1003">
        <v>2015</v>
      </c>
      <c r="C1003" t="s">
        <v>215</v>
      </c>
      <c r="D1003" t="s">
        <v>1334</v>
      </c>
      <c r="E1003" t="s">
        <v>3719</v>
      </c>
    </row>
    <row r="1004" spans="1:5" x14ac:dyDescent="0.25">
      <c r="A1004" t="s">
        <v>3720</v>
      </c>
      <c r="B1004">
        <v>2015</v>
      </c>
      <c r="C1004" t="s">
        <v>181</v>
      </c>
      <c r="D1004" t="s">
        <v>3712</v>
      </c>
      <c r="E1004" t="s">
        <v>3721</v>
      </c>
    </row>
    <row r="1005" spans="1:5" x14ac:dyDescent="0.25">
      <c r="A1005" t="s">
        <v>3722</v>
      </c>
      <c r="B1005">
        <v>2015</v>
      </c>
      <c r="C1005" t="s">
        <v>509</v>
      </c>
      <c r="D1005" t="s">
        <v>3723</v>
      </c>
      <c r="E1005" t="s">
        <v>3724</v>
      </c>
    </row>
    <row r="1006" spans="1:5" x14ac:dyDescent="0.25">
      <c r="A1006" t="s">
        <v>3725</v>
      </c>
      <c r="B1006">
        <v>2015</v>
      </c>
      <c r="C1006" t="s">
        <v>913</v>
      </c>
      <c r="D1006" t="s">
        <v>3726</v>
      </c>
      <c r="E1006" t="s">
        <v>3727</v>
      </c>
    </row>
    <row r="1007" spans="1:5" x14ac:dyDescent="0.25">
      <c r="A1007" t="s">
        <v>3728</v>
      </c>
      <c r="B1007">
        <v>2015</v>
      </c>
      <c r="C1007" t="s">
        <v>231</v>
      </c>
      <c r="D1007" t="s">
        <v>2969</v>
      </c>
      <c r="E1007" t="s">
        <v>3729</v>
      </c>
    </row>
    <row r="1008" spans="1:5" x14ac:dyDescent="0.25">
      <c r="A1008" t="s">
        <v>3730</v>
      </c>
      <c r="B1008">
        <v>2015</v>
      </c>
      <c r="C1008" t="s">
        <v>333</v>
      </c>
      <c r="D1008" t="s">
        <v>3731</v>
      </c>
      <c r="E1008" t="s">
        <v>3732</v>
      </c>
    </row>
    <row r="1009" spans="1:5" x14ac:dyDescent="0.25">
      <c r="A1009" t="s">
        <v>3733</v>
      </c>
      <c r="B1009">
        <v>2015</v>
      </c>
      <c r="C1009" t="s">
        <v>243</v>
      </c>
      <c r="D1009" t="s">
        <v>2275</v>
      </c>
      <c r="E1009" t="s">
        <v>3734</v>
      </c>
    </row>
    <row r="1010" spans="1:5" x14ac:dyDescent="0.25">
      <c r="A1010" t="s">
        <v>3735</v>
      </c>
      <c r="B1010">
        <v>2015</v>
      </c>
      <c r="C1010" t="s">
        <v>711</v>
      </c>
      <c r="D1010" t="s">
        <v>3736</v>
      </c>
      <c r="E1010" t="s">
        <v>3737</v>
      </c>
    </row>
    <row r="1011" spans="1:5" x14ac:dyDescent="0.25">
      <c r="A1011" t="s">
        <v>3738</v>
      </c>
      <c r="B1011">
        <v>2015</v>
      </c>
      <c r="C1011" t="s">
        <v>243</v>
      </c>
      <c r="D1011" t="s">
        <v>2275</v>
      </c>
      <c r="E1011" t="s">
        <v>3739</v>
      </c>
    </row>
    <row r="1012" spans="1:5" x14ac:dyDescent="0.25">
      <c r="A1012" t="s">
        <v>3740</v>
      </c>
      <c r="B1012">
        <v>2015</v>
      </c>
      <c r="C1012" t="s">
        <v>548</v>
      </c>
      <c r="D1012" t="s">
        <v>1429</v>
      </c>
      <c r="E1012" t="s">
        <v>3741</v>
      </c>
    </row>
    <row r="1013" spans="1:5" x14ac:dyDescent="0.25">
      <c r="A1013" t="s">
        <v>3742</v>
      </c>
      <c r="B1013">
        <v>2015</v>
      </c>
      <c r="C1013" t="s">
        <v>783</v>
      </c>
      <c r="D1013" t="s">
        <v>2311</v>
      </c>
      <c r="E1013" t="s">
        <v>3743</v>
      </c>
    </row>
    <row r="1014" spans="1:5" x14ac:dyDescent="0.25">
      <c r="A1014" t="s">
        <v>3744</v>
      </c>
      <c r="B1014">
        <v>2015</v>
      </c>
      <c r="C1014" t="s">
        <v>383</v>
      </c>
      <c r="D1014" t="s">
        <v>1408</v>
      </c>
      <c r="E1014" t="s">
        <v>3745</v>
      </c>
    </row>
    <row r="1015" spans="1:5" x14ac:dyDescent="0.25">
      <c r="A1015" t="s">
        <v>3746</v>
      </c>
      <c r="B1015">
        <v>2015</v>
      </c>
      <c r="C1015" t="s">
        <v>325</v>
      </c>
      <c r="D1015" t="s">
        <v>1423</v>
      </c>
      <c r="E1015" t="s">
        <v>3747</v>
      </c>
    </row>
    <row r="1016" spans="1:5" x14ac:dyDescent="0.25">
      <c r="A1016" t="s">
        <v>3748</v>
      </c>
      <c r="B1016">
        <v>2015</v>
      </c>
      <c r="C1016" t="s">
        <v>235</v>
      </c>
      <c r="D1016" t="s">
        <v>1435</v>
      </c>
      <c r="E1016" t="s">
        <v>3749</v>
      </c>
    </row>
    <row r="1017" spans="1:5" x14ac:dyDescent="0.25">
      <c r="A1017" t="s">
        <v>3750</v>
      </c>
      <c r="B1017">
        <v>2015</v>
      </c>
      <c r="C1017" t="s">
        <v>539</v>
      </c>
      <c r="D1017" t="s">
        <v>3751</v>
      </c>
      <c r="E1017" t="s">
        <v>3752</v>
      </c>
    </row>
    <row r="1018" spans="1:5" x14ac:dyDescent="0.25">
      <c r="A1018" t="s">
        <v>3753</v>
      </c>
      <c r="B1018">
        <v>2015</v>
      </c>
      <c r="C1018" t="s">
        <v>391</v>
      </c>
      <c r="D1018" t="s">
        <v>2292</v>
      </c>
      <c r="E1018" t="s">
        <v>3754</v>
      </c>
    </row>
    <row r="1019" spans="1:5" x14ac:dyDescent="0.25">
      <c r="A1019" t="s">
        <v>3755</v>
      </c>
      <c r="B1019">
        <v>2015</v>
      </c>
      <c r="C1019" t="s">
        <v>361</v>
      </c>
      <c r="D1019" t="s">
        <v>3026</v>
      </c>
      <c r="E1019" t="s">
        <v>3756</v>
      </c>
    </row>
    <row r="1020" spans="1:5" x14ac:dyDescent="0.25">
      <c r="A1020" t="s">
        <v>3757</v>
      </c>
      <c r="B1020">
        <v>2015</v>
      </c>
      <c r="C1020" t="s">
        <v>328</v>
      </c>
      <c r="D1020" t="s">
        <v>2357</v>
      </c>
      <c r="E1020" t="s">
        <v>3758</v>
      </c>
    </row>
    <row r="1021" spans="1:5" x14ac:dyDescent="0.25">
      <c r="A1021" t="s">
        <v>3759</v>
      </c>
      <c r="B1021">
        <v>2015</v>
      </c>
      <c r="C1021" t="s">
        <v>378</v>
      </c>
      <c r="D1021" t="s">
        <v>1466</v>
      </c>
      <c r="E1021" t="s">
        <v>3760</v>
      </c>
    </row>
    <row r="1022" spans="1:5" x14ac:dyDescent="0.25">
      <c r="A1022" t="s">
        <v>3761</v>
      </c>
      <c r="B1022">
        <v>2015</v>
      </c>
      <c r="C1022" t="s">
        <v>279</v>
      </c>
      <c r="D1022" t="s">
        <v>3000</v>
      </c>
      <c r="E1022" t="s">
        <v>3762</v>
      </c>
    </row>
    <row r="1023" spans="1:5" x14ac:dyDescent="0.25">
      <c r="A1023" t="s">
        <v>3763</v>
      </c>
      <c r="B1023">
        <v>2015</v>
      </c>
      <c r="C1023" t="s">
        <v>256</v>
      </c>
      <c r="D1023" t="s">
        <v>1438</v>
      </c>
      <c r="E1023" t="s">
        <v>3764</v>
      </c>
    </row>
    <row r="1024" spans="1:5" x14ac:dyDescent="0.25">
      <c r="A1024" t="s">
        <v>3765</v>
      </c>
      <c r="B1024">
        <v>2015</v>
      </c>
      <c r="C1024" t="s">
        <v>336</v>
      </c>
      <c r="D1024" t="s">
        <v>3006</v>
      </c>
      <c r="E1024" t="s">
        <v>3766</v>
      </c>
    </row>
    <row r="1025" spans="1:5" x14ac:dyDescent="0.25">
      <c r="A1025" t="s">
        <v>3767</v>
      </c>
      <c r="B1025">
        <v>2015</v>
      </c>
      <c r="C1025" t="s">
        <v>264</v>
      </c>
      <c r="D1025" t="s">
        <v>1438</v>
      </c>
      <c r="E1025" t="s">
        <v>3768</v>
      </c>
    </row>
    <row r="1026" spans="1:5" x14ac:dyDescent="0.25">
      <c r="A1026" t="s">
        <v>3769</v>
      </c>
      <c r="B1026">
        <v>2015</v>
      </c>
      <c r="C1026" t="s">
        <v>536</v>
      </c>
      <c r="D1026" t="s">
        <v>1438</v>
      </c>
      <c r="E1026" t="s">
        <v>3770</v>
      </c>
    </row>
    <row r="1027" spans="1:5" x14ac:dyDescent="0.25">
      <c r="A1027" t="s">
        <v>3771</v>
      </c>
      <c r="B1027">
        <v>2015</v>
      </c>
      <c r="C1027" t="s">
        <v>213</v>
      </c>
      <c r="D1027" t="s">
        <v>3014</v>
      </c>
      <c r="E1027" t="s">
        <v>3772</v>
      </c>
    </row>
    <row r="1028" spans="1:5" x14ac:dyDescent="0.25">
      <c r="A1028" t="s">
        <v>3773</v>
      </c>
      <c r="B1028">
        <v>2015</v>
      </c>
      <c r="C1028" t="s">
        <v>755</v>
      </c>
      <c r="D1028" t="s">
        <v>3774</v>
      </c>
      <c r="E1028" t="s">
        <v>3775</v>
      </c>
    </row>
    <row r="1029" spans="1:5" x14ac:dyDescent="0.25">
      <c r="A1029" t="s">
        <v>3776</v>
      </c>
      <c r="B1029">
        <v>2015</v>
      </c>
      <c r="C1029" t="s">
        <v>210</v>
      </c>
      <c r="D1029" t="s">
        <v>1438</v>
      </c>
      <c r="E1029" t="s">
        <v>3777</v>
      </c>
    </row>
    <row r="1030" spans="1:5" x14ac:dyDescent="0.25">
      <c r="A1030" t="s">
        <v>3778</v>
      </c>
      <c r="B1030">
        <v>2015</v>
      </c>
      <c r="C1030" t="s">
        <v>644</v>
      </c>
      <c r="D1030" t="s">
        <v>3779</v>
      </c>
      <c r="E1030" t="s">
        <v>3780</v>
      </c>
    </row>
    <row r="1031" spans="1:5" x14ac:dyDescent="0.25">
      <c r="A1031" t="s">
        <v>3781</v>
      </c>
      <c r="B1031">
        <v>2015</v>
      </c>
      <c r="C1031" t="s">
        <v>645</v>
      </c>
      <c r="D1031" t="s">
        <v>3782</v>
      </c>
      <c r="E1031" t="s">
        <v>3783</v>
      </c>
    </row>
    <row r="1032" spans="1:5" x14ac:dyDescent="0.25">
      <c r="A1032" t="s">
        <v>3784</v>
      </c>
      <c r="B1032">
        <v>2015</v>
      </c>
      <c r="C1032" t="s">
        <v>277</v>
      </c>
      <c r="D1032" t="s">
        <v>3042</v>
      </c>
      <c r="E1032" t="s">
        <v>3785</v>
      </c>
    </row>
    <row r="1033" spans="1:5" x14ac:dyDescent="0.25">
      <c r="A1033" t="s">
        <v>3786</v>
      </c>
      <c r="B1033">
        <v>2015</v>
      </c>
      <c r="C1033" t="s">
        <v>438</v>
      </c>
      <c r="D1033" t="s">
        <v>3787</v>
      </c>
      <c r="E1033" t="s">
        <v>3788</v>
      </c>
    </row>
    <row r="1034" spans="1:5" x14ac:dyDescent="0.25">
      <c r="A1034" t="s">
        <v>3789</v>
      </c>
      <c r="B1034">
        <v>2015</v>
      </c>
      <c r="C1034" t="s">
        <v>650</v>
      </c>
      <c r="D1034" t="s">
        <v>3790</v>
      </c>
      <c r="E1034" t="s">
        <v>3791</v>
      </c>
    </row>
    <row r="1035" spans="1:5" x14ac:dyDescent="0.25">
      <c r="A1035" t="s">
        <v>3792</v>
      </c>
      <c r="B1035">
        <v>2015</v>
      </c>
      <c r="C1035" t="s">
        <v>277</v>
      </c>
      <c r="D1035" t="s">
        <v>3042</v>
      </c>
      <c r="E1035" t="s">
        <v>3793</v>
      </c>
    </row>
    <row r="1036" spans="1:5" x14ac:dyDescent="0.25">
      <c r="A1036" t="s">
        <v>3794</v>
      </c>
      <c r="B1036">
        <v>2015</v>
      </c>
      <c r="C1036" t="s">
        <v>677</v>
      </c>
      <c r="D1036" t="s">
        <v>3795</v>
      </c>
      <c r="E1036" t="s">
        <v>3796</v>
      </c>
    </row>
    <row r="1037" spans="1:5" x14ac:dyDescent="0.25">
      <c r="A1037" t="s">
        <v>3797</v>
      </c>
      <c r="B1037">
        <v>2015</v>
      </c>
      <c r="C1037" t="s">
        <v>563</v>
      </c>
      <c r="D1037" t="s">
        <v>3798</v>
      </c>
      <c r="E1037" t="s">
        <v>3799</v>
      </c>
    </row>
    <row r="1038" spans="1:5" x14ac:dyDescent="0.25">
      <c r="A1038" t="s">
        <v>3800</v>
      </c>
      <c r="B1038">
        <v>2015</v>
      </c>
      <c r="C1038" t="s">
        <v>734</v>
      </c>
      <c r="D1038" t="s">
        <v>1496</v>
      </c>
      <c r="E1038" t="s">
        <v>3801</v>
      </c>
    </row>
    <row r="1039" spans="1:5" x14ac:dyDescent="0.25">
      <c r="A1039" t="s">
        <v>3802</v>
      </c>
      <c r="B1039">
        <v>2015</v>
      </c>
      <c r="C1039" t="s">
        <v>578</v>
      </c>
      <c r="D1039" t="s">
        <v>3803</v>
      </c>
      <c r="E1039" t="s">
        <v>3804</v>
      </c>
    </row>
    <row r="1040" spans="1:5" x14ac:dyDescent="0.25">
      <c r="A1040" t="s">
        <v>3805</v>
      </c>
      <c r="B1040">
        <v>2015</v>
      </c>
      <c r="C1040" t="s">
        <v>424</v>
      </c>
      <c r="D1040" t="s">
        <v>3806</v>
      </c>
      <c r="E1040" t="s">
        <v>3807</v>
      </c>
    </row>
    <row r="1041" spans="1:5" x14ac:dyDescent="0.25">
      <c r="A1041" t="s">
        <v>3808</v>
      </c>
      <c r="B1041">
        <v>2015</v>
      </c>
      <c r="C1041" t="s">
        <v>220</v>
      </c>
      <c r="D1041" t="s">
        <v>1505</v>
      </c>
      <c r="E1041" t="s">
        <v>3809</v>
      </c>
    </row>
    <row r="1042" spans="1:5" x14ac:dyDescent="0.25">
      <c r="A1042" t="s">
        <v>3810</v>
      </c>
      <c r="B1042">
        <v>2015</v>
      </c>
      <c r="C1042" t="s">
        <v>227</v>
      </c>
      <c r="D1042" t="s">
        <v>1505</v>
      </c>
      <c r="E1042" t="s">
        <v>3811</v>
      </c>
    </row>
    <row r="1043" spans="1:5" x14ac:dyDescent="0.25">
      <c r="A1043" t="s">
        <v>3812</v>
      </c>
      <c r="B1043">
        <v>2015</v>
      </c>
      <c r="C1043" t="s">
        <v>627</v>
      </c>
      <c r="D1043" t="s">
        <v>3813</v>
      </c>
      <c r="E1043" t="s">
        <v>3814</v>
      </c>
    </row>
    <row r="1044" spans="1:5" x14ac:dyDescent="0.25">
      <c r="A1044" t="s">
        <v>3815</v>
      </c>
      <c r="B1044">
        <v>2015</v>
      </c>
      <c r="C1044" t="s">
        <v>238</v>
      </c>
      <c r="D1044" t="s">
        <v>3816</v>
      </c>
      <c r="E1044" t="s">
        <v>3817</v>
      </c>
    </row>
    <row r="1045" spans="1:5" x14ac:dyDescent="0.25">
      <c r="A1045" t="s">
        <v>3818</v>
      </c>
      <c r="B1045">
        <v>2015</v>
      </c>
      <c r="C1045" t="s">
        <v>195</v>
      </c>
      <c r="D1045" t="s">
        <v>1517</v>
      </c>
      <c r="E1045" t="s">
        <v>3819</v>
      </c>
    </row>
    <row r="1046" spans="1:5" x14ac:dyDescent="0.25">
      <c r="A1046" t="s">
        <v>3820</v>
      </c>
      <c r="B1046">
        <v>2015</v>
      </c>
      <c r="C1046" t="s">
        <v>436</v>
      </c>
      <c r="D1046" t="s">
        <v>3821</v>
      </c>
      <c r="E1046" t="s">
        <v>3822</v>
      </c>
    </row>
    <row r="1047" spans="1:5" x14ac:dyDescent="0.25">
      <c r="A1047" t="s">
        <v>3823</v>
      </c>
      <c r="B1047">
        <v>2015</v>
      </c>
      <c r="C1047" t="s">
        <v>303</v>
      </c>
      <c r="D1047" t="s">
        <v>1539</v>
      </c>
      <c r="E1047" t="s">
        <v>3824</v>
      </c>
    </row>
    <row r="1048" spans="1:5" x14ac:dyDescent="0.25">
      <c r="A1048" t="s">
        <v>3825</v>
      </c>
      <c r="B1048">
        <v>2015</v>
      </c>
      <c r="C1048" t="s">
        <v>533</v>
      </c>
      <c r="D1048" t="s">
        <v>3826</v>
      </c>
      <c r="E1048" t="s">
        <v>3827</v>
      </c>
    </row>
    <row r="1049" spans="1:5" x14ac:dyDescent="0.25">
      <c r="A1049" t="s">
        <v>3828</v>
      </c>
      <c r="B1049">
        <v>2015</v>
      </c>
      <c r="C1049" t="s">
        <v>682</v>
      </c>
      <c r="D1049" t="s">
        <v>3829</v>
      </c>
      <c r="E1049" t="s">
        <v>3830</v>
      </c>
    </row>
    <row r="1050" spans="1:5" x14ac:dyDescent="0.25">
      <c r="A1050" t="s">
        <v>3831</v>
      </c>
      <c r="B1050">
        <v>2015</v>
      </c>
      <c r="C1050" t="s">
        <v>351</v>
      </c>
      <c r="D1050" t="s">
        <v>2392</v>
      </c>
      <c r="E1050" t="s">
        <v>3832</v>
      </c>
    </row>
    <row r="1051" spans="1:5" x14ac:dyDescent="0.25">
      <c r="A1051" t="s">
        <v>3833</v>
      </c>
      <c r="B1051">
        <v>2015</v>
      </c>
      <c r="C1051" t="s">
        <v>670</v>
      </c>
      <c r="D1051" t="s">
        <v>3829</v>
      </c>
      <c r="E1051" t="s">
        <v>3834</v>
      </c>
    </row>
    <row r="1052" spans="1:5" x14ac:dyDescent="0.25">
      <c r="A1052" t="s">
        <v>3835</v>
      </c>
      <c r="B1052">
        <v>2015</v>
      </c>
      <c r="C1052" t="s">
        <v>176</v>
      </c>
      <c r="D1052" t="s">
        <v>3836</v>
      </c>
      <c r="E1052" t="s">
        <v>3837</v>
      </c>
    </row>
    <row r="1053" spans="1:5" x14ac:dyDescent="0.25">
      <c r="A1053" t="s">
        <v>3838</v>
      </c>
      <c r="B1053">
        <v>2015</v>
      </c>
      <c r="C1053" t="s">
        <v>819</v>
      </c>
      <c r="D1053" t="s">
        <v>3839</v>
      </c>
      <c r="E1053" t="s">
        <v>3840</v>
      </c>
    </row>
    <row r="1054" spans="1:5" x14ac:dyDescent="0.25">
      <c r="A1054" t="s">
        <v>3841</v>
      </c>
      <c r="B1054">
        <v>2015</v>
      </c>
      <c r="C1054" t="s">
        <v>664</v>
      </c>
      <c r="D1054" t="s">
        <v>3842</v>
      </c>
      <c r="E1054" t="s">
        <v>3843</v>
      </c>
    </row>
    <row r="1055" spans="1:5" x14ac:dyDescent="0.25">
      <c r="A1055" t="s">
        <v>3844</v>
      </c>
      <c r="B1055">
        <v>2015</v>
      </c>
      <c r="C1055" t="s">
        <v>255</v>
      </c>
      <c r="D1055" t="s">
        <v>1564</v>
      </c>
      <c r="E1055" t="s">
        <v>3845</v>
      </c>
    </row>
    <row r="1056" spans="1:5" x14ac:dyDescent="0.25">
      <c r="A1056" t="s">
        <v>3846</v>
      </c>
      <c r="B1056">
        <v>2015</v>
      </c>
      <c r="C1056" t="s">
        <v>324</v>
      </c>
      <c r="D1056" t="s">
        <v>1587</v>
      </c>
      <c r="E1056" t="s">
        <v>3847</v>
      </c>
    </row>
    <row r="1057" spans="1:5" x14ac:dyDescent="0.25">
      <c r="A1057" t="s">
        <v>3848</v>
      </c>
      <c r="B1057">
        <v>2015</v>
      </c>
      <c r="C1057" t="s">
        <v>188</v>
      </c>
      <c r="D1057" t="s">
        <v>1564</v>
      </c>
      <c r="E1057" t="s">
        <v>3849</v>
      </c>
    </row>
    <row r="1058" spans="1:5" x14ac:dyDescent="0.25">
      <c r="A1058" t="s">
        <v>3850</v>
      </c>
      <c r="B1058">
        <v>2015</v>
      </c>
      <c r="C1058" t="s">
        <v>211</v>
      </c>
      <c r="D1058" t="s">
        <v>1570</v>
      </c>
      <c r="E1058" t="s">
        <v>3851</v>
      </c>
    </row>
    <row r="1059" spans="1:5" x14ac:dyDescent="0.25">
      <c r="A1059" t="s">
        <v>3852</v>
      </c>
      <c r="B1059">
        <v>2015</v>
      </c>
      <c r="C1059" t="s">
        <v>201</v>
      </c>
      <c r="D1059" t="s">
        <v>1611</v>
      </c>
      <c r="E1059" t="s">
        <v>3853</v>
      </c>
    </row>
    <row r="1060" spans="1:5" x14ac:dyDescent="0.25">
      <c r="A1060" t="s">
        <v>3854</v>
      </c>
      <c r="B1060">
        <v>2015</v>
      </c>
      <c r="C1060" t="s">
        <v>246</v>
      </c>
      <c r="D1060" t="s">
        <v>1611</v>
      </c>
      <c r="E1060" t="s">
        <v>3855</v>
      </c>
    </row>
    <row r="1061" spans="1:5" x14ac:dyDescent="0.25">
      <c r="A1061" t="s">
        <v>3856</v>
      </c>
      <c r="B1061">
        <v>2015</v>
      </c>
      <c r="C1061" t="s">
        <v>249</v>
      </c>
      <c r="D1061" t="s">
        <v>1602</v>
      </c>
      <c r="E1061" t="s">
        <v>3857</v>
      </c>
    </row>
    <row r="1062" spans="1:5" x14ac:dyDescent="0.25">
      <c r="A1062" t="s">
        <v>3858</v>
      </c>
      <c r="B1062">
        <v>2015</v>
      </c>
      <c r="C1062" t="s">
        <v>560</v>
      </c>
      <c r="D1062" t="s">
        <v>3859</v>
      </c>
      <c r="E1062" t="s">
        <v>3860</v>
      </c>
    </row>
    <row r="1063" spans="1:5" x14ac:dyDescent="0.25">
      <c r="A1063" t="s">
        <v>3861</v>
      </c>
      <c r="B1063">
        <v>2015</v>
      </c>
      <c r="C1063" t="s">
        <v>249</v>
      </c>
      <c r="D1063" t="s">
        <v>1602</v>
      </c>
      <c r="E1063" t="s">
        <v>3862</v>
      </c>
    </row>
    <row r="1064" spans="1:5" x14ac:dyDescent="0.25">
      <c r="A1064" t="s">
        <v>3863</v>
      </c>
      <c r="B1064">
        <v>2015</v>
      </c>
      <c r="C1064" t="s">
        <v>410</v>
      </c>
      <c r="D1064" t="s">
        <v>2437</v>
      </c>
      <c r="E1064" t="s">
        <v>3864</v>
      </c>
    </row>
    <row r="1065" spans="1:5" x14ac:dyDescent="0.25">
      <c r="A1065" t="s">
        <v>3865</v>
      </c>
      <c r="B1065">
        <v>2015</v>
      </c>
      <c r="C1065" t="s">
        <v>642</v>
      </c>
      <c r="D1065" t="s">
        <v>3866</v>
      </c>
      <c r="E1065" t="s">
        <v>3867</v>
      </c>
    </row>
    <row r="1066" spans="1:5" x14ac:dyDescent="0.25">
      <c r="A1066" t="s">
        <v>3868</v>
      </c>
      <c r="B1066">
        <v>2015</v>
      </c>
      <c r="C1066" t="s">
        <v>246</v>
      </c>
      <c r="D1066" t="s">
        <v>1611</v>
      </c>
      <c r="E1066" t="s">
        <v>3869</v>
      </c>
    </row>
    <row r="1067" spans="1:5" x14ac:dyDescent="0.25">
      <c r="A1067" t="s">
        <v>3870</v>
      </c>
      <c r="B1067">
        <v>2015</v>
      </c>
      <c r="C1067" t="s">
        <v>671</v>
      </c>
      <c r="D1067" t="s">
        <v>3871</v>
      </c>
      <c r="E1067" t="s">
        <v>3872</v>
      </c>
    </row>
    <row r="1068" spans="1:5" x14ac:dyDescent="0.25">
      <c r="A1068" t="s">
        <v>3873</v>
      </c>
      <c r="B1068">
        <v>2015</v>
      </c>
      <c r="C1068" t="s">
        <v>275</v>
      </c>
      <c r="D1068" t="s">
        <v>3874</v>
      </c>
      <c r="E1068" t="s">
        <v>3875</v>
      </c>
    </row>
    <row r="1069" spans="1:5" x14ac:dyDescent="0.25">
      <c r="A1069" t="s">
        <v>3876</v>
      </c>
      <c r="B1069">
        <v>2015</v>
      </c>
      <c r="C1069" t="s">
        <v>905</v>
      </c>
      <c r="D1069" t="s">
        <v>3877</v>
      </c>
      <c r="E1069" t="s">
        <v>3878</v>
      </c>
    </row>
    <row r="1070" spans="1:5" x14ac:dyDescent="0.25">
      <c r="A1070" t="s">
        <v>3879</v>
      </c>
      <c r="B1070">
        <v>2015</v>
      </c>
      <c r="C1070" t="s">
        <v>179</v>
      </c>
      <c r="D1070" t="s">
        <v>1666</v>
      </c>
      <c r="E1070" t="s">
        <v>3880</v>
      </c>
    </row>
    <row r="1071" spans="1:5" x14ac:dyDescent="0.25">
      <c r="A1071" t="s">
        <v>3881</v>
      </c>
      <c r="B1071">
        <v>2015</v>
      </c>
      <c r="C1071" t="s">
        <v>483</v>
      </c>
      <c r="D1071" t="s">
        <v>2549</v>
      </c>
      <c r="E1071" t="s">
        <v>3882</v>
      </c>
    </row>
    <row r="1072" spans="1:5" x14ac:dyDescent="0.25">
      <c r="A1072" t="s">
        <v>3883</v>
      </c>
      <c r="B1072">
        <v>2015</v>
      </c>
      <c r="C1072" t="s">
        <v>621</v>
      </c>
      <c r="D1072" t="s">
        <v>2749</v>
      </c>
      <c r="E1072" t="s">
        <v>3884</v>
      </c>
    </row>
    <row r="1073" spans="1:5" x14ac:dyDescent="0.25">
      <c r="A1073" t="s">
        <v>3885</v>
      </c>
      <c r="B1073">
        <v>2015</v>
      </c>
      <c r="C1073" t="s">
        <v>470</v>
      </c>
      <c r="D1073" t="s">
        <v>1781</v>
      </c>
      <c r="E1073" t="s">
        <v>3886</v>
      </c>
    </row>
    <row r="1074" spans="1:5" x14ac:dyDescent="0.25">
      <c r="A1074" t="s">
        <v>3887</v>
      </c>
      <c r="B1074">
        <v>2015</v>
      </c>
      <c r="C1074" t="s">
        <v>187</v>
      </c>
      <c r="D1074" t="s">
        <v>3478</v>
      </c>
      <c r="E1074" t="s">
        <v>3888</v>
      </c>
    </row>
    <row r="1075" spans="1:5" x14ac:dyDescent="0.25">
      <c r="A1075" t="s">
        <v>3889</v>
      </c>
      <c r="B1075">
        <v>2015</v>
      </c>
      <c r="C1075" t="s">
        <v>364</v>
      </c>
      <c r="D1075" t="s">
        <v>1697</v>
      </c>
      <c r="E1075" t="s">
        <v>3890</v>
      </c>
    </row>
    <row r="1076" spans="1:5" x14ac:dyDescent="0.25">
      <c r="A1076" t="s">
        <v>3891</v>
      </c>
      <c r="B1076">
        <v>2015</v>
      </c>
      <c r="C1076" t="s">
        <v>179</v>
      </c>
      <c r="D1076" t="s">
        <v>3321</v>
      </c>
      <c r="E1076" t="s">
        <v>3892</v>
      </c>
    </row>
    <row r="1077" spans="1:5" x14ac:dyDescent="0.25">
      <c r="A1077" t="s">
        <v>3893</v>
      </c>
      <c r="B1077">
        <v>2015</v>
      </c>
      <c r="C1077" t="s">
        <v>190</v>
      </c>
      <c r="D1077" t="s">
        <v>1729</v>
      </c>
      <c r="E1077" t="s">
        <v>3894</v>
      </c>
    </row>
    <row r="1078" spans="1:5" x14ac:dyDescent="0.25">
      <c r="A1078" t="s">
        <v>3895</v>
      </c>
      <c r="B1078">
        <v>2015</v>
      </c>
      <c r="C1078" t="s">
        <v>176</v>
      </c>
      <c r="D1078" t="s">
        <v>2089</v>
      </c>
      <c r="E1078" t="s">
        <v>3896</v>
      </c>
    </row>
    <row r="1079" spans="1:5" x14ac:dyDescent="0.25">
      <c r="A1079" t="s">
        <v>3897</v>
      </c>
      <c r="B1079">
        <v>2015</v>
      </c>
      <c r="C1079" t="s">
        <v>262</v>
      </c>
      <c r="D1079" t="s">
        <v>2829</v>
      </c>
      <c r="E1079" t="s">
        <v>3898</v>
      </c>
    </row>
    <row r="1080" spans="1:5" x14ac:dyDescent="0.25">
      <c r="A1080" t="s">
        <v>3899</v>
      </c>
      <c r="B1080">
        <v>2015</v>
      </c>
      <c r="C1080" t="s">
        <v>176</v>
      </c>
      <c r="D1080" t="s">
        <v>3900</v>
      </c>
      <c r="E1080" t="s">
        <v>3901</v>
      </c>
    </row>
    <row r="1081" spans="1:5" x14ac:dyDescent="0.25">
      <c r="A1081" t="s">
        <v>3902</v>
      </c>
      <c r="B1081">
        <v>2015</v>
      </c>
      <c r="C1081" t="s">
        <v>341</v>
      </c>
      <c r="D1081" t="s">
        <v>3903</v>
      </c>
      <c r="E1081" t="s">
        <v>3904</v>
      </c>
    </row>
    <row r="1082" spans="1:5" x14ac:dyDescent="0.25">
      <c r="A1082" t="s">
        <v>3905</v>
      </c>
      <c r="B1082">
        <v>2015</v>
      </c>
      <c r="C1082" t="s">
        <v>836</v>
      </c>
      <c r="D1082" t="s">
        <v>2084</v>
      </c>
      <c r="E1082" t="s">
        <v>3906</v>
      </c>
    </row>
    <row r="1083" spans="1:5" x14ac:dyDescent="0.25">
      <c r="A1083" t="s">
        <v>3907</v>
      </c>
      <c r="B1083">
        <v>2015</v>
      </c>
      <c r="C1083" t="s">
        <v>234</v>
      </c>
      <c r="D1083" t="s">
        <v>1795</v>
      </c>
      <c r="E1083" t="s">
        <v>3908</v>
      </c>
    </row>
    <row r="1084" spans="1:5" x14ac:dyDescent="0.25">
      <c r="A1084" t="s">
        <v>3909</v>
      </c>
      <c r="B1084">
        <v>2015</v>
      </c>
      <c r="C1084" t="s">
        <v>186</v>
      </c>
      <c r="D1084" t="s">
        <v>1692</v>
      </c>
      <c r="E1084" t="s">
        <v>3910</v>
      </c>
    </row>
    <row r="1085" spans="1:5" x14ac:dyDescent="0.25">
      <c r="A1085" t="s">
        <v>3911</v>
      </c>
      <c r="B1085">
        <v>2015</v>
      </c>
      <c r="C1085" t="s">
        <v>178</v>
      </c>
      <c r="D1085" t="s">
        <v>1646</v>
      </c>
      <c r="E1085" t="s">
        <v>3912</v>
      </c>
    </row>
    <row r="1086" spans="1:5" x14ac:dyDescent="0.25">
      <c r="A1086" t="s">
        <v>3913</v>
      </c>
      <c r="B1086">
        <v>2015</v>
      </c>
      <c r="C1086" t="s">
        <v>304</v>
      </c>
      <c r="D1086" t="s">
        <v>2605</v>
      </c>
      <c r="E1086" t="s">
        <v>3914</v>
      </c>
    </row>
    <row r="1087" spans="1:5" x14ac:dyDescent="0.25">
      <c r="A1087" t="s">
        <v>3915</v>
      </c>
      <c r="B1087">
        <v>2015</v>
      </c>
      <c r="C1087" t="s">
        <v>360</v>
      </c>
      <c r="D1087" t="s">
        <v>1938</v>
      </c>
      <c r="E1087" t="s">
        <v>3916</v>
      </c>
    </row>
    <row r="1088" spans="1:5" x14ac:dyDescent="0.25">
      <c r="A1088" t="s">
        <v>3917</v>
      </c>
      <c r="B1088">
        <v>2015</v>
      </c>
      <c r="C1088" t="s">
        <v>884</v>
      </c>
      <c r="D1088" t="s">
        <v>2089</v>
      </c>
      <c r="E1088" t="s">
        <v>3918</v>
      </c>
    </row>
    <row r="1089" spans="1:5" x14ac:dyDescent="0.25">
      <c r="A1089" t="s">
        <v>3919</v>
      </c>
      <c r="B1089">
        <v>2015</v>
      </c>
      <c r="C1089" t="s">
        <v>294</v>
      </c>
      <c r="D1089" t="s">
        <v>1827</v>
      </c>
      <c r="E1089" t="s">
        <v>3920</v>
      </c>
    </row>
    <row r="1090" spans="1:5" x14ac:dyDescent="0.25">
      <c r="A1090" t="s">
        <v>3921</v>
      </c>
      <c r="B1090">
        <v>2015</v>
      </c>
      <c r="C1090" t="s">
        <v>874</v>
      </c>
      <c r="D1090" t="s">
        <v>3922</v>
      </c>
      <c r="E1090" t="s">
        <v>3923</v>
      </c>
    </row>
    <row r="1091" spans="1:5" x14ac:dyDescent="0.25">
      <c r="A1091" t="s">
        <v>3924</v>
      </c>
      <c r="B1091">
        <v>2015</v>
      </c>
      <c r="C1091" t="s">
        <v>214</v>
      </c>
      <c r="D1091" t="s">
        <v>1631</v>
      </c>
      <c r="E1091" t="s">
        <v>3925</v>
      </c>
    </row>
    <row r="1092" spans="1:5" x14ac:dyDescent="0.25">
      <c r="A1092" t="s">
        <v>3926</v>
      </c>
      <c r="B1092">
        <v>2015</v>
      </c>
      <c r="C1092" t="s">
        <v>283</v>
      </c>
      <c r="D1092" t="s">
        <v>1781</v>
      </c>
      <c r="E1092" t="s">
        <v>3927</v>
      </c>
    </row>
    <row r="1093" spans="1:5" x14ac:dyDescent="0.25">
      <c r="A1093" t="s">
        <v>3928</v>
      </c>
      <c r="B1093">
        <v>2015</v>
      </c>
      <c r="C1093" t="s">
        <v>182</v>
      </c>
      <c r="D1093" t="s">
        <v>1941</v>
      </c>
      <c r="E1093" t="s">
        <v>3929</v>
      </c>
    </row>
    <row r="1094" spans="1:5" x14ac:dyDescent="0.25">
      <c r="A1094" t="s">
        <v>3930</v>
      </c>
      <c r="B1094">
        <v>2015</v>
      </c>
      <c r="C1094" t="s">
        <v>178</v>
      </c>
      <c r="D1094" t="s">
        <v>1646</v>
      </c>
      <c r="E1094" t="s">
        <v>3931</v>
      </c>
    </row>
    <row r="1095" spans="1:5" x14ac:dyDescent="0.25">
      <c r="A1095" t="s">
        <v>3932</v>
      </c>
      <c r="B1095">
        <v>2015</v>
      </c>
      <c r="C1095" t="s">
        <v>175</v>
      </c>
      <c r="D1095" t="s">
        <v>1841</v>
      </c>
      <c r="E1095" t="s">
        <v>3933</v>
      </c>
    </row>
    <row r="1096" spans="1:5" x14ac:dyDescent="0.25">
      <c r="A1096" t="s">
        <v>3934</v>
      </c>
      <c r="B1096">
        <v>2015</v>
      </c>
      <c r="C1096" t="s">
        <v>295</v>
      </c>
      <c r="D1096" t="s">
        <v>1844</v>
      </c>
      <c r="E1096" t="s">
        <v>3935</v>
      </c>
    </row>
    <row r="1097" spans="1:5" x14ac:dyDescent="0.25">
      <c r="A1097" t="s">
        <v>3936</v>
      </c>
      <c r="B1097">
        <v>2015</v>
      </c>
      <c r="C1097" t="s">
        <v>376</v>
      </c>
      <c r="D1097" t="s">
        <v>2070</v>
      </c>
      <c r="E1097" t="s">
        <v>3937</v>
      </c>
    </row>
    <row r="1098" spans="1:5" x14ac:dyDescent="0.25">
      <c r="A1098" t="s">
        <v>3938</v>
      </c>
      <c r="B1098">
        <v>2015</v>
      </c>
      <c r="C1098" t="s">
        <v>207</v>
      </c>
      <c r="D1098" t="s">
        <v>1634</v>
      </c>
      <c r="E1098" t="s">
        <v>3939</v>
      </c>
    </row>
    <row r="1099" spans="1:5" x14ac:dyDescent="0.25">
      <c r="A1099" t="s">
        <v>3940</v>
      </c>
      <c r="B1099">
        <v>2015</v>
      </c>
      <c r="C1099" t="s">
        <v>267</v>
      </c>
      <c r="D1099" t="s">
        <v>3941</v>
      </c>
      <c r="E1099" t="s">
        <v>3942</v>
      </c>
    </row>
    <row r="1100" spans="1:5" x14ac:dyDescent="0.25">
      <c r="A1100" t="s">
        <v>3943</v>
      </c>
      <c r="B1100">
        <v>2015</v>
      </c>
      <c r="C1100" t="s">
        <v>368</v>
      </c>
      <c r="D1100" t="s">
        <v>3329</v>
      </c>
      <c r="E1100" t="s">
        <v>3944</v>
      </c>
    </row>
    <row r="1101" spans="1:5" x14ac:dyDescent="0.25">
      <c r="A1101" t="s">
        <v>3945</v>
      </c>
      <c r="B1101">
        <v>2015</v>
      </c>
      <c r="C1101" t="s">
        <v>177</v>
      </c>
      <c r="D1101" t="s">
        <v>1689</v>
      </c>
      <c r="E1101" t="s">
        <v>3946</v>
      </c>
    </row>
    <row r="1102" spans="1:5" x14ac:dyDescent="0.25">
      <c r="A1102" t="s">
        <v>3947</v>
      </c>
      <c r="B1102">
        <v>2015</v>
      </c>
      <c r="C1102" t="s">
        <v>540</v>
      </c>
      <c r="D1102" t="s">
        <v>3948</v>
      </c>
      <c r="E1102" t="s">
        <v>3949</v>
      </c>
    </row>
    <row r="1103" spans="1:5" x14ac:dyDescent="0.25">
      <c r="A1103" t="s">
        <v>3950</v>
      </c>
      <c r="B1103">
        <v>2015</v>
      </c>
      <c r="C1103" t="s">
        <v>273</v>
      </c>
      <c r="D1103" t="s">
        <v>3529</v>
      </c>
      <c r="E1103" t="s">
        <v>3951</v>
      </c>
    </row>
    <row r="1104" spans="1:5" x14ac:dyDescent="0.25">
      <c r="A1104" t="s">
        <v>3952</v>
      </c>
      <c r="B1104">
        <v>2015</v>
      </c>
      <c r="C1104" t="s">
        <v>675</v>
      </c>
      <c r="D1104" t="s">
        <v>1758</v>
      </c>
      <c r="E1104" t="s">
        <v>3953</v>
      </c>
    </row>
    <row r="1105" spans="1:5" x14ac:dyDescent="0.25">
      <c r="A1105" t="s">
        <v>3954</v>
      </c>
      <c r="B1105">
        <v>2015</v>
      </c>
      <c r="C1105" t="s">
        <v>176</v>
      </c>
      <c r="D1105" t="s">
        <v>1792</v>
      </c>
      <c r="E1105" t="s">
        <v>3955</v>
      </c>
    </row>
    <row r="1106" spans="1:5" x14ac:dyDescent="0.25">
      <c r="A1106" t="s">
        <v>3956</v>
      </c>
      <c r="B1106">
        <v>2015</v>
      </c>
      <c r="C1106" t="s">
        <v>236</v>
      </c>
      <c r="D1106" t="s">
        <v>3183</v>
      </c>
      <c r="E1106" t="s">
        <v>3957</v>
      </c>
    </row>
    <row r="1107" spans="1:5" x14ac:dyDescent="0.25">
      <c r="A1107" t="s">
        <v>3958</v>
      </c>
      <c r="B1107">
        <v>2015</v>
      </c>
      <c r="C1107" t="s">
        <v>673</v>
      </c>
      <c r="D1107" t="s">
        <v>1646</v>
      </c>
      <c r="E1107" t="s">
        <v>3959</v>
      </c>
    </row>
    <row r="1108" spans="1:5" x14ac:dyDescent="0.25">
      <c r="A1108" t="s">
        <v>3960</v>
      </c>
      <c r="B1108">
        <v>2015</v>
      </c>
      <c r="C1108" t="s">
        <v>779</v>
      </c>
      <c r="D1108" t="s">
        <v>3374</v>
      </c>
      <c r="E1108" t="s">
        <v>3961</v>
      </c>
    </row>
    <row r="1109" spans="1:5" x14ac:dyDescent="0.25">
      <c r="A1109" t="s">
        <v>3962</v>
      </c>
      <c r="B1109">
        <v>2015</v>
      </c>
      <c r="C1109" t="s">
        <v>251</v>
      </c>
      <c r="D1109" t="s">
        <v>1865</v>
      </c>
      <c r="E1109" t="s">
        <v>3963</v>
      </c>
    </row>
    <row r="1110" spans="1:5" x14ac:dyDescent="0.25">
      <c r="A1110" t="s">
        <v>3964</v>
      </c>
      <c r="B1110">
        <v>2015</v>
      </c>
      <c r="C1110" t="s">
        <v>338</v>
      </c>
      <c r="D1110" t="s">
        <v>3965</v>
      </c>
      <c r="E1110" t="s">
        <v>3966</v>
      </c>
    </row>
    <row r="1111" spans="1:5" x14ac:dyDescent="0.25">
      <c r="A1111" t="s">
        <v>3967</v>
      </c>
      <c r="B1111">
        <v>2015</v>
      </c>
      <c r="C1111" t="s">
        <v>180</v>
      </c>
      <c r="D1111" t="s">
        <v>1803</v>
      </c>
      <c r="E1111" t="s">
        <v>3968</v>
      </c>
    </row>
    <row r="1112" spans="1:5" x14ac:dyDescent="0.25">
      <c r="A1112" t="s">
        <v>3969</v>
      </c>
      <c r="B1112">
        <v>2015</v>
      </c>
      <c r="C1112" t="s">
        <v>177</v>
      </c>
      <c r="D1112" t="s">
        <v>1830</v>
      </c>
      <c r="E1112" t="s">
        <v>3970</v>
      </c>
    </row>
    <row r="1113" spans="1:5" x14ac:dyDescent="0.25">
      <c r="A1113" t="s">
        <v>3971</v>
      </c>
      <c r="B1113">
        <v>2015</v>
      </c>
      <c r="C1113" t="s">
        <v>727</v>
      </c>
      <c r="D1113" t="s">
        <v>1992</v>
      </c>
      <c r="E1113" t="s">
        <v>3972</v>
      </c>
    </row>
    <row r="1114" spans="1:5" x14ac:dyDescent="0.25">
      <c r="A1114" t="s">
        <v>3973</v>
      </c>
      <c r="B1114">
        <v>2015</v>
      </c>
      <c r="C1114" t="s">
        <v>232</v>
      </c>
      <c r="D1114" t="s">
        <v>3974</v>
      </c>
      <c r="E1114" t="s">
        <v>3975</v>
      </c>
    </row>
    <row r="1115" spans="1:5" x14ac:dyDescent="0.25">
      <c r="A1115" t="s">
        <v>3976</v>
      </c>
      <c r="B1115">
        <v>2015</v>
      </c>
      <c r="C1115" t="s">
        <v>715</v>
      </c>
      <c r="D1115" t="s">
        <v>1758</v>
      </c>
      <c r="E1115" t="s">
        <v>3977</v>
      </c>
    </row>
    <row r="1116" spans="1:5" x14ac:dyDescent="0.25">
      <c r="A1116" t="s">
        <v>3978</v>
      </c>
      <c r="B1116">
        <v>2015</v>
      </c>
      <c r="C1116" t="s">
        <v>196</v>
      </c>
      <c r="D1116" t="s">
        <v>1683</v>
      </c>
      <c r="E1116" t="s">
        <v>3979</v>
      </c>
    </row>
    <row r="1117" spans="1:5" x14ac:dyDescent="0.25">
      <c r="A1117" t="s">
        <v>3980</v>
      </c>
      <c r="B1117">
        <v>2015</v>
      </c>
      <c r="C1117" t="s">
        <v>865</v>
      </c>
      <c r="D1117" t="s">
        <v>3981</v>
      </c>
      <c r="E1117" t="s">
        <v>3982</v>
      </c>
    </row>
    <row r="1118" spans="1:5" x14ac:dyDescent="0.25">
      <c r="A1118" t="s">
        <v>3983</v>
      </c>
      <c r="B1118">
        <v>2015</v>
      </c>
      <c r="C1118" t="s">
        <v>226</v>
      </c>
      <c r="D1118" t="s">
        <v>2515</v>
      </c>
      <c r="E1118" t="s">
        <v>3984</v>
      </c>
    </row>
    <row r="1119" spans="1:5" x14ac:dyDescent="0.25">
      <c r="A1119" t="s">
        <v>3985</v>
      </c>
      <c r="B1119">
        <v>2015</v>
      </c>
      <c r="C1119" t="s">
        <v>209</v>
      </c>
      <c r="D1119" t="s">
        <v>2638</v>
      </c>
      <c r="E1119" t="s">
        <v>3986</v>
      </c>
    </row>
    <row r="1120" spans="1:5" x14ac:dyDescent="0.25">
      <c r="A1120" t="s">
        <v>3987</v>
      </c>
      <c r="B1120">
        <v>2015</v>
      </c>
      <c r="C1120" t="s">
        <v>237</v>
      </c>
      <c r="D1120" t="s">
        <v>1637</v>
      </c>
      <c r="E1120" t="s">
        <v>3988</v>
      </c>
    </row>
    <row r="1121" spans="1:5" x14ac:dyDescent="0.25">
      <c r="A1121" t="s">
        <v>3989</v>
      </c>
      <c r="B1121">
        <v>2015</v>
      </c>
      <c r="C1121" t="s">
        <v>829</v>
      </c>
      <c r="D1121" t="s">
        <v>2010</v>
      </c>
      <c r="E1121" t="s">
        <v>3990</v>
      </c>
    </row>
    <row r="1122" spans="1:5" x14ac:dyDescent="0.25">
      <c r="A1122" t="s">
        <v>3991</v>
      </c>
      <c r="B1122">
        <v>2015</v>
      </c>
      <c r="C1122" t="s">
        <v>698</v>
      </c>
      <c r="D1122" t="s">
        <v>3992</v>
      </c>
      <c r="E1122" t="s">
        <v>3993</v>
      </c>
    </row>
    <row r="1123" spans="1:5" x14ac:dyDescent="0.25">
      <c r="A1123" t="s">
        <v>3994</v>
      </c>
      <c r="B1123">
        <v>2015</v>
      </c>
      <c r="C1123" t="s">
        <v>607</v>
      </c>
      <c r="D1123" t="s">
        <v>3995</v>
      </c>
      <c r="E1123" t="s">
        <v>3996</v>
      </c>
    </row>
    <row r="1124" spans="1:5" x14ac:dyDescent="0.25">
      <c r="A1124" t="s">
        <v>3997</v>
      </c>
      <c r="B1124">
        <v>2015</v>
      </c>
      <c r="C1124" t="s">
        <v>395</v>
      </c>
      <c r="D1124" t="s">
        <v>3998</v>
      </c>
      <c r="E1124" t="s">
        <v>3999</v>
      </c>
    </row>
    <row r="1125" spans="1:5" x14ac:dyDescent="0.25">
      <c r="A1125" t="s">
        <v>4000</v>
      </c>
      <c r="B1125">
        <v>2015</v>
      </c>
      <c r="C1125" t="s">
        <v>197</v>
      </c>
      <c r="D1125" t="s">
        <v>1703</v>
      </c>
      <c r="E1125" t="s">
        <v>4001</v>
      </c>
    </row>
    <row r="1126" spans="1:5" x14ac:dyDescent="0.25">
      <c r="A1126" t="s">
        <v>4002</v>
      </c>
      <c r="B1126">
        <v>2015</v>
      </c>
      <c r="C1126" t="s">
        <v>906</v>
      </c>
      <c r="D1126" t="s">
        <v>4003</v>
      </c>
      <c r="E1126" t="s">
        <v>4004</v>
      </c>
    </row>
    <row r="1127" spans="1:5" x14ac:dyDescent="0.25">
      <c r="A1127" t="s">
        <v>4005</v>
      </c>
      <c r="B1127">
        <v>2015</v>
      </c>
      <c r="C1127" t="s">
        <v>827</v>
      </c>
      <c r="D1127" t="s">
        <v>3159</v>
      </c>
      <c r="E1127" t="s">
        <v>4006</v>
      </c>
    </row>
    <row r="1128" spans="1:5" x14ac:dyDescent="0.25">
      <c r="A1128" t="s">
        <v>4007</v>
      </c>
      <c r="B1128">
        <v>2015</v>
      </c>
      <c r="C1128" t="s">
        <v>432</v>
      </c>
      <c r="D1128" t="s">
        <v>1924</v>
      </c>
      <c r="E1128" t="s">
        <v>4008</v>
      </c>
    </row>
    <row r="1129" spans="1:5" x14ac:dyDescent="0.25">
      <c r="A1129" t="s">
        <v>4009</v>
      </c>
      <c r="B1129">
        <v>2015</v>
      </c>
      <c r="C1129" t="s">
        <v>175</v>
      </c>
      <c r="D1129" t="s">
        <v>1841</v>
      </c>
      <c r="E1129" t="s">
        <v>4010</v>
      </c>
    </row>
    <row r="1130" spans="1:5" x14ac:dyDescent="0.25">
      <c r="A1130" t="s">
        <v>4011</v>
      </c>
      <c r="B1130">
        <v>2015</v>
      </c>
      <c r="C1130" t="s">
        <v>513</v>
      </c>
      <c r="D1130" t="s">
        <v>4012</v>
      </c>
      <c r="E1130" t="s">
        <v>4013</v>
      </c>
    </row>
    <row r="1131" spans="1:5" x14ac:dyDescent="0.25">
      <c r="A1131" t="s">
        <v>4014</v>
      </c>
      <c r="B1131">
        <v>2015</v>
      </c>
      <c r="C1131" t="s">
        <v>233</v>
      </c>
      <c r="D1131" t="s">
        <v>1938</v>
      </c>
      <c r="E1131" t="s">
        <v>4015</v>
      </c>
    </row>
    <row r="1132" spans="1:5" x14ac:dyDescent="0.25">
      <c r="A1132" t="s">
        <v>4016</v>
      </c>
      <c r="B1132">
        <v>2015</v>
      </c>
      <c r="C1132" t="s">
        <v>613</v>
      </c>
      <c r="D1132" t="s">
        <v>2092</v>
      </c>
      <c r="E1132" t="s">
        <v>4017</v>
      </c>
    </row>
    <row r="1133" spans="1:5" x14ac:dyDescent="0.25">
      <c r="A1133" t="s">
        <v>4018</v>
      </c>
      <c r="B1133">
        <v>2015</v>
      </c>
      <c r="C1133" t="s">
        <v>265</v>
      </c>
      <c r="D1133" t="s">
        <v>1781</v>
      </c>
      <c r="E1133" t="s">
        <v>4019</v>
      </c>
    </row>
    <row r="1134" spans="1:5" x14ac:dyDescent="0.25">
      <c r="A1134" t="s">
        <v>4020</v>
      </c>
      <c r="B1134">
        <v>2015</v>
      </c>
      <c r="C1134" t="s">
        <v>200</v>
      </c>
      <c r="D1134" t="s">
        <v>2030</v>
      </c>
      <c r="E1134" t="s">
        <v>4021</v>
      </c>
    </row>
    <row r="1135" spans="1:5" x14ac:dyDescent="0.25">
      <c r="A1135" t="s">
        <v>4022</v>
      </c>
      <c r="B1135">
        <v>2015</v>
      </c>
      <c r="C1135" t="s">
        <v>588</v>
      </c>
      <c r="D1135" t="s">
        <v>4023</v>
      </c>
      <c r="E1135" t="s">
        <v>4024</v>
      </c>
    </row>
    <row r="1136" spans="1:5" x14ac:dyDescent="0.25">
      <c r="A1136" t="s">
        <v>4025</v>
      </c>
      <c r="B1136">
        <v>2015</v>
      </c>
      <c r="C1136" t="s">
        <v>216</v>
      </c>
      <c r="D1136" t="s">
        <v>2471</v>
      </c>
      <c r="E1136" t="s">
        <v>4026</v>
      </c>
    </row>
    <row r="1137" spans="1:5" x14ac:dyDescent="0.25">
      <c r="A1137" t="s">
        <v>4027</v>
      </c>
      <c r="B1137">
        <v>2015</v>
      </c>
      <c r="C1137" t="s">
        <v>176</v>
      </c>
      <c r="D1137" t="s">
        <v>1792</v>
      </c>
      <c r="E1137" t="s">
        <v>4028</v>
      </c>
    </row>
    <row r="1138" spans="1:5" x14ac:dyDescent="0.25">
      <c r="A1138" t="s">
        <v>4029</v>
      </c>
      <c r="B1138">
        <v>2015</v>
      </c>
      <c r="C1138" t="s">
        <v>286</v>
      </c>
      <c r="D1138" t="s">
        <v>1729</v>
      </c>
      <c r="E1138" t="s">
        <v>4030</v>
      </c>
    </row>
    <row r="1139" spans="1:5" x14ac:dyDescent="0.25">
      <c r="A1139" t="s">
        <v>4031</v>
      </c>
      <c r="B1139">
        <v>2015</v>
      </c>
      <c r="C1139" t="s">
        <v>187</v>
      </c>
      <c r="D1139" t="s">
        <v>3478</v>
      </c>
      <c r="E1139" t="s">
        <v>4032</v>
      </c>
    </row>
    <row r="1140" spans="1:5" x14ac:dyDescent="0.25">
      <c r="A1140" t="s">
        <v>4033</v>
      </c>
      <c r="B1140">
        <v>2015</v>
      </c>
      <c r="C1140" t="s">
        <v>179</v>
      </c>
      <c r="D1140" t="s">
        <v>3321</v>
      </c>
      <c r="E1140" t="s">
        <v>4034</v>
      </c>
    </row>
    <row r="1141" spans="1:5" x14ac:dyDescent="0.25">
      <c r="A1141" t="s">
        <v>4035</v>
      </c>
      <c r="B1141">
        <v>2015</v>
      </c>
      <c r="C1141" t="s">
        <v>193</v>
      </c>
      <c r="D1141" t="s">
        <v>4036</v>
      </c>
      <c r="E1141" t="s">
        <v>4037</v>
      </c>
    </row>
    <row r="1142" spans="1:5" x14ac:dyDescent="0.25">
      <c r="A1142" t="s">
        <v>4038</v>
      </c>
      <c r="B1142">
        <v>2015</v>
      </c>
      <c r="C1142" t="s">
        <v>228</v>
      </c>
      <c r="D1142" t="s">
        <v>2790</v>
      </c>
      <c r="E1142" t="s">
        <v>4039</v>
      </c>
    </row>
    <row r="1143" spans="1:5" x14ac:dyDescent="0.25">
      <c r="A1143" t="s">
        <v>4040</v>
      </c>
      <c r="B1143">
        <v>2015</v>
      </c>
      <c r="C1143" t="s">
        <v>199</v>
      </c>
      <c r="D1143" t="s">
        <v>1675</v>
      </c>
      <c r="E1143" t="s">
        <v>4041</v>
      </c>
    </row>
    <row r="1144" spans="1:5" x14ac:dyDescent="0.25">
      <c r="A1144" t="s">
        <v>4042</v>
      </c>
      <c r="B1144">
        <v>2015</v>
      </c>
      <c r="C1144" t="s">
        <v>817</v>
      </c>
      <c r="D1144" t="s">
        <v>4043</v>
      </c>
      <c r="E1144" t="s">
        <v>4044</v>
      </c>
    </row>
    <row r="1145" spans="1:5" x14ac:dyDescent="0.25">
      <c r="A1145" t="s">
        <v>4045</v>
      </c>
      <c r="B1145">
        <v>2015</v>
      </c>
      <c r="C1145" t="s">
        <v>885</v>
      </c>
      <c r="D1145" t="s">
        <v>1749</v>
      </c>
      <c r="E1145" t="s">
        <v>4046</v>
      </c>
    </row>
    <row r="1146" spans="1:5" x14ac:dyDescent="0.25">
      <c r="A1146" t="s">
        <v>4047</v>
      </c>
      <c r="B1146">
        <v>2015</v>
      </c>
      <c r="C1146" t="s">
        <v>202</v>
      </c>
      <c r="D1146" t="s">
        <v>1981</v>
      </c>
      <c r="E1146" t="s">
        <v>4048</v>
      </c>
    </row>
    <row r="1147" spans="1:5" x14ac:dyDescent="0.25">
      <c r="A1147" t="s">
        <v>4049</v>
      </c>
      <c r="B1147">
        <v>2015</v>
      </c>
      <c r="C1147" t="s">
        <v>175</v>
      </c>
      <c r="D1147" t="s">
        <v>1680</v>
      </c>
      <c r="E1147" t="s">
        <v>4050</v>
      </c>
    </row>
    <row r="1148" spans="1:5" x14ac:dyDescent="0.25">
      <c r="A1148" t="s">
        <v>4051</v>
      </c>
      <c r="B1148">
        <v>2015</v>
      </c>
      <c r="C1148" t="s">
        <v>199</v>
      </c>
      <c r="D1148" t="s">
        <v>1675</v>
      </c>
      <c r="E1148" t="s">
        <v>4052</v>
      </c>
    </row>
    <row r="1149" spans="1:5" x14ac:dyDescent="0.25">
      <c r="A1149" t="s">
        <v>4053</v>
      </c>
      <c r="B1149">
        <v>2015</v>
      </c>
      <c r="C1149" t="s">
        <v>175</v>
      </c>
      <c r="D1149" t="s">
        <v>1680</v>
      </c>
      <c r="E1149" t="s">
        <v>4054</v>
      </c>
    </row>
    <row r="1150" spans="1:5" x14ac:dyDescent="0.25">
      <c r="A1150" t="s">
        <v>4055</v>
      </c>
      <c r="B1150">
        <v>2015</v>
      </c>
      <c r="C1150" t="s">
        <v>728</v>
      </c>
      <c r="D1150" t="s">
        <v>4056</v>
      </c>
      <c r="E1150" t="s">
        <v>4057</v>
      </c>
    </row>
    <row r="1151" spans="1:5" x14ac:dyDescent="0.25">
      <c r="A1151" t="s">
        <v>4058</v>
      </c>
      <c r="B1151">
        <v>2015</v>
      </c>
      <c r="C1151" t="s">
        <v>189</v>
      </c>
      <c r="D1151" t="s">
        <v>1724</v>
      </c>
      <c r="E1151" t="s">
        <v>4059</v>
      </c>
    </row>
    <row r="1152" spans="1:5" x14ac:dyDescent="0.25">
      <c r="A1152" t="s">
        <v>4060</v>
      </c>
      <c r="B1152">
        <v>2015</v>
      </c>
      <c r="C1152" t="s">
        <v>175</v>
      </c>
      <c r="D1152" t="s">
        <v>1680</v>
      </c>
      <c r="E1152" t="s">
        <v>2745</v>
      </c>
    </row>
    <row r="1153" spans="1:5" x14ac:dyDescent="0.25">
      <c r="A1153" t="s">
        <v>4061</v>
      </c>
      <c r="B1153">
        <v>2015</v>
      </c>
      <c r="C1153" t="s">
        <v>189</v>
      </c>
      <c r="D1153" t="s">
        <v>1724</v>
      </c>
      <c r="E1153" t="s">
        <v>4062</v>
      </c>
    </row>
    <row r="1154" spans="1:5" x14ac:dyDescent="0.25">
      <c r="A1154" t="s">
        <v>4063</v>
      </c>
      <c r="B1154">
        <v>2015</v>
      </c>
      <c r="C1154" t="s">
        <v>786</v>
      </c>
      <c r="D1154" t="s">
        <v>4064</v>
      </c>
      <c r="E1154" t="s">
        <v>4065</v>
      </c>
    </row>
    <row r="1155" spans="1:5" x14ac:dyDescent="0.25">
      <c r="A1155" t="s">
        <v>4066</v>
      </c>
      <c r="B1155">
        <v>2015</v>
      </c>
      <c r="C1155" t="s">
        <v>189</v>
      </c>
      <c r="D1155" t="s">
        <v>1724</v>
      </c>
      <c r="E1155" t="s">
        <v>4067</v>
      </c>
    </row>
    <row r="1156" spans="1:5" x14ac:dyDescent="0.25">
      <c r="A1156" t="s">
        <v>4068</v>
      </c>
      <c r="B1156">
        <v>2015</v>
      </c>
      <c r="C1156" t="s">
        <v>385</v>
      </c>
      <c r="D1156" t="s">
        <v>1941</v>
      </c>
      <c r="E1156" t="s">
        <v>4069</v>
      </c>
    </row>
    <row r="1157" spans="1:5" x14ac:dyDescent="0.25">
      <c r="A1157" t="s">
        <v>4070</v>
      </c>
      <c r="B1157">
        <v>2015</v>
      </c>
      <c r="C1157" t="s">
        <v>245</v>
      </c>
      <c r="D1157" t="s">
        <v>2768</v>
      </c>
      <c r="E1157" t="s">
        <v>4071</v>
      </c>
    </row>
    <row r="1158" spans="1:5" x14ac:dyDescent="0.25">
      <c r="A1158" t="s">
        <v>4072</v>
      </c>
      <c r="B1158">
        <v>2015</v>
      </c>
      <c r="C1158" t="s">
        <v>798</v>
      </c>
      <c r="D1158" t="s">
        <v>4073</v>
      </c>
      <c r="E1158" t="s">
        <v>3942</v>
      </c>
    </row>
    <row r="1159" spans="1:5" x14ac:dyDescent="0.25">
      <c r="A1159" t="s">
        <v>4074</v>
      </c>
      <c r="B1159">
        <v>2015</v>
      </c>
      <c r="C1159" t="s">
        <v>694</v>
      </c>
      <c r="D1159" t="s">
        <v>4075</v>
      </c>
      <c r="E1159" t="s">
        <v>3875</v>
      </c>
    </row>
    <row r="1160" spans="1:5" x14ac:dyDescent="0.25">
      <c r="A1160" t="s">
        <v>4076</v>
      </c>
      <c r="B1160">
        <v>2015</v>
      </c>
      <c r="C1160" t="s">
        <v>269</v>
      </c>
      <c r="D1160" t="s">
        <v>2041</v>
      </c>
      <c r="E1160" t="s">
        <v>4077</v>
      </c>
    </row>
    <row r="1161" spans="1:5" x14ac:dyDescent="0.25">
      <c r="A1161" t="s">
        <v>4078</v>
      </c>
      <c r="B1161">
        <v>2015</v>
      </c>
      <c r="C1161" t="s">
        <v>194</v>
      </c>
      <c r="D1161" t="s">
        <v>1806</v>
      </c>
      <c r="E1161" t="s">
        <v>4079</v>
      </c>
    </row>
    <row r="1162" spans="1:5" x14ac:dyDescent="0.25">
      <c r="A1162" t="s">
        <v>4080</v>
      </c>
      <c r="B1162">
        <v>2015</v>
      </c>
      <c r="C1162" t="s">
        <v>178</v>
      </c>
      <c r="D1162" t="s">
        <v>1646</v>
      </c>
      <c r="E1162" t="s">
        <v>4081</v>
      </c>
    </row>
    <row r="1163" spans="1:5" x14ac:dyDescent="0.25">
      <c r="A1163" t="s">
        <v>4082</v>
      </c>
      <c r="B1163">
        <v>2015</v>
      </c>
      <c r="C1163" t="s">
        <v>870</v>
      </c>
      <c r="D1163" t="s">
        <v>4083</v>
      </c>
      <c r="E1163" t="s">
        <v>4084</v>
      </c>
    </row>
    <row r="1164" spans="1:5" x14ac:dyDescent="0.25">
      <c r="A1164" t="s">
        <v>4085</v>
      </c>
      <c r="B1164">
        <v>2015</v>
      </c>
      <c r="C1164" t="s">
        <v>184</v>
      </c>
      <c r="D1164" t="s">
        <v>1821</v>
      </c>
      <c r="E1164" t="s">
        <v>4086</v>
      </c>
    </row>
    <row r="1165" spans="1:5" x14ac:dyDescent="0.25">
      <c r="A1165" t="s">
        <v>4087</v>
      </c>
      <c r="B1165">
        <v>2015</v>
      </c>
      <c r="C1165" t="s">
        <v>685</v>
      </c>
      <c r="D1165" t="s">
        <v>1758</v>
      </c>
      <c r="E1165" t="s">
        <v>4088</v>
      </c>
    </row>
    <row r="1166" spans="1:5" x14ac:dyDescent="0.25">
      <c r="A1166" t="s">
        <v>4089</v>
      </c>
      <c r="B1166">
        <v>2015</v>
      </c>
      <c r="C1166" t="s">
        <v>258</v>
      </c>
      <c r="D1166" t="s">
        <v>1984</v>
      </c>
      <c r="E1166" t="s">
        <v>4090</v>
      </c>
    </row>
    <row r="1167" spans="1:5" x14ac:dyDescent="0.25">
      <c r="A1167" t="s">
        <v>4091</v>
      </c>
      <c r="B1167">
        <v>2015</v>
      </c>
      <c r="C1167" t="s">
        <v>192</v>
      </c>
      <c r="D1167" t="s">
        <v>1672</v>
      </c>
      <c r="E1167" t="s">
        <v>4092</v>
      </c>
    </row>
    <row r="1168" spans="1:5" x14ac:dyDescent="0.25">
      <c r="A1168" t="s">
        <v>4093</v>
      </c>
      <c r="B1168">
        <v>2015</v>
      </c>
      <c r="C1168" t="s">
        <v>190</v>
      </c>
      <c r="D1168" t="s">
        <v>1729</v>
      </c>
      <c r="E1168" t="s">
        <v>4094</v>
      </c>
    </row>
    <row r="1169" spans="1:5" x14ac:dyDescent="0.25">
      <c r="A1169" t="s">
        <v>4095</v>
      </c>
      <c r="B1169">
        <v>2015</v>
      </c>
      <c r="C1169" t="s">
        <v>252</v>
      </c>
      <c r="D1169" t="s">
        <v>2540</v>
      </c>
      <c r="E1169" t="s">
        <v>4096</v>
      </c>
    </row>
    <row r="1170" spans="1:5" x14ac:dyDescent="0.25">
      <c r="A1170" t="s">
        <v>4097</v>
      </c>
      <c r="B1170">
        <v>2015</v>
      </c>
      <c r="C1170" t="s">
        <v>196</v>
      </c>
      <c r="D1170" t="s">
        <v>1683</v>
      </c>
      <c r="E1170" t="s">
        <v>4098</v>
      </c>
    </row>
    <row r="1171" spans="1:5" x14ac:dyDescent="0.25">
      <c r="A1171" t="s">
        <v>4099</v>
      </c>
      <c r="B1171">
        <v>2015</v>
      </c>
      <c r="C1171" t="s">
        <v>306</v>
      </c>
      <c r="D1171" t="s">
        <v>1938</v>
      </c>
      <c r="E1171" t="s">
        <v>4100</v>
      </c>
    </row>
    <row r="1172" spans="1:5" x14ac:dyDescent="0.25">
      <c r="A1172" t="s">
        <v>4101</v>
      </c>
      <c r="B1172">
        <v>2015</v>
      </c>
      <c r="C1172" t="s">
        <v>705</v>
      </c>
      <c r="D1172" t="s">
        <v>1666</v>
      </c>
      <c r="E1172" t="s">
        <v>4102</v>
      </c>
    </row>
    <row r="1173" spans="1:5" x14ac:dyDescent="0.25">
      <c r="A1173" t="s">
        <v>4103</v>
      </c>
      <c r="B1173">
        <v>2015</v>
      </c>
      <c r="C1173" t="s">
        <v>179</v>
      </c>
      <c r="D1173" t="s">
        <v>2672</v>
      </c>
      <c r="E1173" t="s">
        <v>4104</v>
      </c>
    </row>
    <row r="1174" spans="1:5" x14ac:dyDescent="0.25">
      <c r="A1174" t="s">
        <v>4105</v>
      </c>
      <c r="B1174">
        <v>2015</v>
      </c>
      <c r="C1174" t="s">
        <v>182</v>
      </c>
      <c r="D1174" t="s">
        <v>1941</v>
      </c>
      <c r="E1174" t="s">
        <v>4106</v>
      </c>
    </row>
    <row r="1175" spans="1:5" x14ac:dyDescent="0.25">
      <c r="A1175" t="s">
        <v>4107</v>
      </c>
      <c r="B1175">
        <v>2015</v>
      </c>
      <c r="C1175" t="s">
        <v>273</v>
      </c>
      <c r="D1175" t="s">
        <v>3529</v>
      </c>
      <c r="E1175" t="s">
        <v>4108</v>
      </c>
    </row>
    <row r="1176" spans="1:5" x14ac:dyDescent="0.25">
      <c r="A1176" t="s">
        <v>4109</v>
      </c>
      <c r="B1176">
        <v>2015</v>
      </c>
      <c r="C1176" t="s">
        <v>774</v>
      </c>
      <c r="D1176" t="s">
        <v>1666</v>
      </c>
      <c r="E1176" t="s">
        <v>4110</v>
      </c>
    </row>
    <row r="1177" spans="1:5" x14ac:dyDescent="0.25">
      <c r="A1177" t="s">
        <v>4111</v>
      </c>
      <c r="B1177">
        <v>2015</v>
      </c>
      <c r="C1177" t="s">
        <v>572</v>
      </c>
      <c r="D1177" t="s">
        <v>4112</v>
      </c>
      <c r="E1177" t="s">
        <v>4113</v>
      </c>
    </row>
    <row r="1178" spans="1:5" x14ac:dyDescent="0.25">
      <c r="A1178" t="s">
        <v>4114</v>
      </c>
      <c r="B1178">
        <v>2015</v>
      </c>
      <c r="C1178" t="s">
        <v>253</v>
      </c>
      <c r="D1178" t="s">
        <v>2016</v>
      </c>
      <c r="E1178" t="s">
        <v>4115</v>
      </c>
    </row>
    <row r="1179" spans="1:5" x14ac:dyDescent="0.25">
      <c r="A1179" t="s">
        <v>4116</v>
      </c>
      <c r="B1179">
        <v>2015</v>
      </c>
      <c r="C1179" t="s">
        <v>209</v>
      </c>
      <c r="D1179" t="s">
        <v>2638</v>
      </c>
      <c r="E1179" t="s">
        <v>4117</v>
      </c>
    </row>
    <row r="1180" spans="1:5" x14ac:dyDescent="0.25">
      <c r="A1180" t="s">
        <v>4118</v>
      </c>
      <c r="B1180">
        <v>2015</v>
      </c>
      <c r="C1180" t="s">
        <v>175</v>
      </c>
      <c r="D1180" t="s">
        <v>3393</v>
      </c>
      <c r="E1180" t="s">
        <v>4119</v>
      </c>
    </row>
    <row r="1181" spans="1:5" x14ac:dyDescent="0.25">
      <c r="A1181" t="s">
        <v>4120</v>
      </c>
      <c r="B1181">
        <v>2015</v>
      </c>
      <c r="C1181" t="s">
        <v>189</v>
      </c>
      <c r="D1181" t="s">
        <v>1724</v>
      </c>
      <c r="E1181" t="s">
        <v>4121</v>
      </c>
    </row>
    <row r="1182" spans="1:5" x14ac:dyDescent="0.25">
      <c r="A1182" t="s">
        <v>4122</v>
      </c>
      <c r="B1182">
        <v>2015</v>
      </c>
      <c r="C1182" t="s">
        <v>183</v>
      </c>
      <c r="D1182" t="s">
        <v>1716</v>
      </c>
      <c r="E1182" t="s">
        <v>4123</v>
      </c>
    </row>
    <row r="1183" spans="1:5" x14ac:dyDescent="0.25">
      <c r="A1183" t="s">
        <v>4124</v>
      </c>
      <c r="B1183">
        <v>2015</v>
      </c>
      <c r="C1183" t="s">
        <v>335</v>
      </c>
      <c r="D1183" t="s">
        <v>1736</v>
      </c>
      <c r="E1183" t="s">
        <v>4125</v>
      </c>
    </row>
    <row r="1184" spans="1:5" x14ac:dyDescent="0.25">
      <c r="A1184" t="s">
        <v>4126</v>
      </c>
      <c r="B1184">
        <v>2015</v>
      </c>
      <c r="C1184" t="s">
        <v>222</v>
      </c>
      <c r="D1184" t="s">
        <v>2608</v>
      </c>
      <c r="E1184" t="s">
        <v>4127</v>
      </c>
    </row>
    <row r="1185" spans="1:5" x14ac:dyDescent="0.25">
      <c r="A1185" t="s">
        <v>4128</v>
      </c>
      <c r="B1185">
        <v>2015</v>
      </c>
      <c r="C1185" t="s">
        <v>175</v>
      </c>
      <c r="D1185" t="s">
        <v>1675</v>
      </c>
      <c r="E1185" t="s">
        <v>4129</v>
      </c>
    </row>
    <row r="1186" spans="1:5" x14ac:dyDescent="0.25">
      <c r="A1186" t="s">
        <v>4130</v>
      </c>
      <c r="B1186">
        <v>2015</v>
      </c>
      <c r="C1186" t="s">
        <v>177</v>
      </c>
      <c r="D1186" t="s">
        <v>2089</v>
      </c>
      <c r="E1186" t="s">
        <v>4131</v>
      </c>
    </row>
    <row r="1187" spans="1:5" x14ac:dyDescent="0.25">
      <c r="A1187" t="s">
        <v>4132</v>
      </c>
      <c r="B1187">
        <v>2015</v>
      </c>
      <c r="C1187" t="s">
        <v>226</v>
      </c>
      <c r="D1187" t="s">
        <v>2515</v>
      </c>
      <c r="E1187" t="s">
        <v>4133</v>
      </c>
    </row>
    <row r="1188" spans="1:5" x14ac:dyDescent="0.25">
      <c r="A1188" t="s">
        <v>4134</v>
      </c>
      <c r="B1188">
        <v>2015</v>
      </c>
      <c r="C1188" t="s">
        <v>505</v>
      </c>
      <c r="D1188" t="s">
        <v>1781</v>
      </c>
      <c r="E1188" t="s">
        <v>4135</v>
      </c>
    </row>
    <row r="1189" spans="1:5" x14ac:dyDescent="0.25">
      <c r="A1189" t="s">
        <v>4136</v>
      </c>
      <c r="B1189">
        <v>2015</v>
      </c>
      <c r="C1189" t="s">
        <v>632</v>
      </c>
      <c r="D1189" t="s">
        <v>2540</v>
      </c>
      <c r="E1189" t="s">
        <v>4137</v>
      </c>
    </row>
    <row r="1190" spans="1:5" x14ac:dyDescent="0.25">
      <c r="A1190" t="s">
        <v>4138</v>
      </c>
      <c r="B1190">
        <v>2015</v>
      </c>
      <c r="C1190" t="s">
        <v>289</v>
      </c>
      <c r="D1190" t="s">
        <v>3186</v>
      </c>
      <c r="E1190" t="s">
        <v>4139</v>
      </c>
    </row>
    <row r="1191" spans="1:5" x14ac:dyDescent="0.25">
      <c r="A1191" t="s">
        <v>4140</v>
      </c>
      <c r="B1191">
        <v>2015</v>
      </c>
      <c r="C1191" t="s">
        <v>245</v>
      </c>
      <c r="D1191" t="s">
        <v>2768</v>
      </c>
      <c r="E1191" t="s">
        <v>4141</v>
      </c>
    </row>
    <row r="1192" spans="1:5" x14ac:dyDescent="0.25">
      <c r="A1192" t="s">
        <v>4142</v>
      </c>
      <c r="B1192">
        <v>2015</v>
      </c>
      <c r="C1192" t="s">
        <v>267</v>
      </c>
      <c r="D1192" t="s">
        <v>3941</v>
      </c>
      <c r="E1192" t="s">
        <v>4143</v>
      </c>
    </row>
    <row r="1193" spans="1:5" x14ac:dyDescent="0.25">
      <c r="A1193" t="s">
        <v>4144</v>
      </c>
      <c r="B1193">
        <v>2015</v>
      </c>
      <c r="C1193" t="s">
        <v>209</v>
      </c>
      <c r="D1193" t="s">
        <v>2638</v>
      </c>
      <c r="E1193" t="s">
        <v>4145</v>
      </c>
    </row>
    <row r="1194" spans="1:5" x14ac:dyDescent="0.25">
      <c r="A1194" t="s">
        <v>4146</v>
      </c>
      <c r="B1194">
        <v>2015</v>
      </c>
      <c r="C1194" t="s">
        <v>925</v>
      </c>
      <c r="D1194" t="s">
        <v>4147</v>
      </c>
      <c r="E1194" t="s">
        <v>4148</v>
      </c>
    </row>
    <row r="1195" spans="1:5" x14ac:dyDescent="0.25">
      <c r="A1195" t="s">
        <v>4149</v>
      </c>
      <c r="B1195">
        <v>2015</v>
      </c>
      <c r="C1195" t="s">
        <v>421</v>
      </c>
      <c r="D1195" t="s">
        <v>4150</v>
      </c>
      <c r="E1195" t="s">
        <v>4151</v>
      </c>
    </row>
    <row r="1196" spans="1:5" x14ac:dyDescent="0.25">
      <c r="A1196" t="s">
        <v>4152</v>
      </c>
      <c r="B1196">
        <v>2015</v>
      </c>
      <c r="C1196" t="s">
        <v>491</v>
      </c>
      <c r="D1196" t="s">
        <v>1830</v>
      </c>
      <c r="E1196" t="s">
        <v>4153</v>
      </c>
    </row>
    <row r="1197" spans="1:5" x14ac:dyDescent="0.25">
      <c r="A1197" t="s">
        <v>4154</v>
      </c>
      <c r="B1197">
        <v>2015</v>
      </c>
      <c r="C1197" t="s">
        <v>178</v>
      </c>
      <c r="D1197" t="s">
        <v>1646</v>
      </c>
      <c r="E1197" t="s">
        <v>4155</v>
      </c>
    </row>
    <row r="1198" spans="1:5" x14ac:dyDescent="0.25">
      <c r="A1198" t="s">
        <v>4156</v>
      </c>
      <c r="B1198">
        <v>2015</v>
      </c>
      <c r="C1198" t="s">
        <v>190</v>
      </c>
      <c r="D1198" t="s">
        <v>1729</v>
      </c>
      <c r="E1198" t="s">
        <v>4157</v>
      </c>
    </row>
    <row r="1199" spans="1:5" x14ac:dyDescent="0.25">
      <c r="A1199" t="s">
        <v>4158</v>
      </c>
      <c r="B1199">
        <v>2015</v>
      </c>
      <c r="C1199" t="s">
        <v>426</v>
      </c>
      <c r="D1199" t="s">
        <v>1781</v>
      </c>
      <c r="E1199" t="s">
        <v>4159</v>
      </c>
    </row>
    <row r="1200" spans="1:5" x14ac:dyDescent="0.25">
      <c r="A1200" t="s">
        <v>4160</v>
      </c>
      <c r="B1200">
        <v>2015</v>
      </c>
      <c r="C1200" t="s">
        <v>214</v>
      </c>
      <c r="D1200" t="s">
        <v>1631</v>
      </c>
      <c r="E1200" t="s">
        <v>4161</v>
      </c>
    </row>
    <row r="1201" spans="1:5" x14ac:dyDescent="0.25">
      <c r="A1201" t="s">
        <v>4162</v>
      </c>
      <c r="B1201">
        <v>2015</v>
      </c>
      <c r="C1201" t="s">
        <v>490</v>
      </c>
      <c r="D1201" t="s">
        <v>1773</v>
      </c>
      <c r="E1201" t="s">
        <v>4163</v>
      </c>
    </row>
    <row r="1202" spans="1:5" x14ac:dyDescent="0.25">
      <c r="A1202" t="s">
        <v>4164</v>
      </c>
      <c r="B1202">
        <v>2015</v>
      </c>
      <c r="C1202" t="s">
        <v>177</v>
      </c>
      <c r="D1202" t="s">
        <v>2089</v>
      </c>
      <c r="E1202" t="s">
        <v>4165</v>
      </c>
    </row>
    <row r="1203" spans="1:5" x14ac:dyDescent="0.25">
      <c r="A1203" t="s">
        <v>4166</v>
      </c>
      <c r="B1203">
        <v>2015</v>
      </c>
      <c r="C1203" t="s">
        <v>629</v>
      </c>
      <c r="D1203" t="s">
        <v>1744</v>
      </c>
      <c r="E1203" t="s">
        <v>4167</v>
      </c>
    </row>
    <row r="1204" spans="1:5" x14ac:dyDescent="0.25">
      <c r="A1204" t="s">
        <v>4168</v>
      </c>
      <c r="B1204">
        <v>2015</v>
      </c>
      <c r="C1204" t="s">
        <v>567</v>
      </c>
      <c r="D1204" t="s">
        <v>1803</v>
      </c>
      <c r="E1204" t="s">
        <v>4169</v>
      </c>
    </row>
    <row r="1205" spans="1:5" x14ac:dyDescent="0.25">
      <c r="A1205" t="s">
        <v>4170</v>
      </c>
      <c r="B1205">
        <v>2015</v>
      </c>
      <c r="C1205" t="s">
        <v>207</v>
      </c>
      <c r="D1205" t="s">
        <v>1634</v>
      </c>
      <c r="E1205" t="s">
        <v>4171</v>
      </c>
    </row>
    <row r="1206" spans="1:5" x14ac:dyDescent="0.25">
      <c r="A1206" t="s">
        <v>4172</v>
      </c>
      <c r="B1206">
        <v>2015</v>
      </c>
      <c r="C1206" t="s">
        <v>180</v>
      </c>
      <c r="D1206" t="s">
        <v>4173</v>
      </c>
      <c r="E1206" t="s">
        <v>4174</v>
      </c>
    </row>
    <row r="1207" spans="1:5" x14ac:dyDescent="0.25">
      <c r="A1207" t="s">
        <v>4175</v>
      </c>
      <c r="B1207">
        <v>2015</v>
      </c>
      <c r="C1207" t="s">
        <v>217</v>
      </c>
      <c r="D1207" t="s">
        <v>4176</v>
      </c>
      <c r="E1207" t="s">
        <v>4177</v>
      </c>
    </row>
    <row r="1208" spans="1:5" x14ac:dyDescent="0.25">
      <c r="A1208" t="s">
        <v>4178</v>
      </c>
      <c r="B1208">
        <v>2015</v>
      </c>
      <c r="C1208" t="s">
        <v>283</v>
      </c>
      <c r="D1208" t="s">
        <v>1781</v>
      </c>
      <c r="E1208" t="s">
        <v>4179</v>
      </c>
    </row>
    <row r="1209" spans="1:5" x14ac:dyDescent="0.25">
      <c r="A1209" t="s">
        <v>4180</v>
      </c>
      <c r="B1209">
        <v>2015</v>
      </c>
      <c r="C1209" t="s">
        <v>228</v>
      </c>
      <c r="D1209" t="s">
        <v>2790</v>
      </c>
      <c r="E1209" t="s">
        <v>4181</v>
      </c>
    </row>
    <row r="1210" spans="1:5" x14ac:dyDescent="0.25">
      <c r="A1210" t="s">
        <v>4182</v>
      </c>
      <c r="B1210">
        <v>2015</v>
      </c>
      <c r="C1210" t="s">
        <v>214</v>
      </c>
      <c r="D1210" t="s">
        <v>1631</v>
      </c>
      <c r="E1210" t="s">
        <v>4183</v>
      </c>
    </row>
    <row r="1211" spans="1:5" x14ac:dyDescent="0.25">
      <c r="A1211" t="s">
        <v>4184</v>
      </c>
      <c r="B1211">
        <v>2015</v>
      </c>
      <c r="C1211" t="s">
        <v>882</v>
      </c>
      <c r="D1211" t="s">
        <v>2089</v>
      </c>
      <c r="E1211" t="s">
        <v>4185</v>
      </c>
    </row>
    <row r="1212" spans="1:5" x14ac:dyDescent="0.25">
      <c r="A1212" t="s">
        <v>4186</v>
      </c>
      <c r="B1212">
        <v>2015</v>
      </c>
      <c r="C1212" t="s">
        <v>358</v>
      </c>
      <c r="D1212" t="s">
        <v>2749</v>
      </c>
      <c r="E1212" t="s">
        <v>4187</v>
      </c>
    </row>
    <row r="1213" spans="1:5" x14ac:dyDescent="0.25">
      <c r="A1213" t="s">
        <v>4188</v>
      </c>
      <c r="B1213">
        <v>2015</v>
      </c>
      <c r="C1213" t="s">
        <v>176</v>
      </c>
      <c r="D1213" t="s">
        <v>1792</v>
      </c>
      <c r="E1213" t="s">
        <v>4189</v>
      </c>
    </row>
    <row r="1214" spans="1:5" x14ac:dyDescent="0.25">
      <c r="A1214" t="s">
        <v>4190</v>
      </c>
      <c r="B1214">
        <v>2015</v>
      </c>
      <c r="C1214" t="s">
        <v>176</v>
      </c>
      <c r="D1214" t="s">
        <v>1792</v>
      </c>
      <c r="E1214" t="s">
        <v>4191</v>
      </c>
    </row>
    <row r="1215" spans="1:5" x14ac:dyDescent="0.25">
      <c r="A1215" t="s">
        <v>4192</v>
      </c>
      <c r="B1215">
        <v>2015</v>
      </c>
      <c r="C1215" t="s">
        <v>182</v>
      </c>
      <c r="D1215" t="s">
        <v>1941</v>
      </c>
      <c r="E1215" t="s">
        <v>4193</v>
      </c>
    </row>
    <row r="1216" spans="1:5" x14ac:dyDescent="0.25">
      <c r="A1216" t="s">
        <v>4194</v>
      </c>
      <c r="B1216">
        <v>2015</v>
      </c>
      <c r="C1216" t="s">
        <v>202</v>
      </c>
      <c r="D1216" t="s">
        <v>1981</v>
      </c>
      <c r="E1216" t="s">
        <v>4195</v>
      </c>
    </row>
    <row r="1217" spans="1:5" x14ac:dyDescent="0.25">
      <c r="A1217" t="s">
        <v>4196</v>
      </c>
      <c r="B1217">
        <v>2015</v>
      </c>
      <c r="C1217" t="s">
        <v>197</v>
      </c>
      <c r="D1217" t="s">
        <v>1703</v>
      </c>
      <c r="E1217" t="s">
        <v>4197</v>
      </c>
    </row>
    <row r="1218" spans="1:5" x14ac:dyDescent="0.25">
      <c r="A1218" t="s">
        <v>4198</v>
      </c>
      <c r="B1218">
        <v>2015</v>
      </c>
      <c r="C1218" t="s">
        <v>843</v>
      </c>
      <c r="D1218" t="s">
        <v>1744</v>
      </c>
      <c r="E1218" t="s">
        <v>4199</v>
      </c>
    </row>
    <row r="1219" spans="1:5" x14ac:dyDescent="0.25">
      <c r="A1219" t="s">
        <v>4200</v>
      </c>
      <c r="B1219">
        <v>2015</v>
      </c>
      <c r="C1219" t="s">
        <v>340</v>
      </c>
      <c r="D1219" t="s">
        <v>1933</v>
      </c>
      <c r="E1219" t="s">
        <v>4201</v>
      </c>
    </row>
    <row r="1220" spans="1:5" x14ac:dyDescent="0.25">
      <c r="A1220" t="s">
        <v>4202</v>
      </c>
      <c r="B1220">
        <v>2015</v>
      </c>
      <c r="C1220" t="s">
        <v>508</v>
      </c>
      <c r="D1220" t="s">
        <v>4203</v>
      </c>
      <c r="E1220" t="s">
        <v>4204</v>
      </c>
    </row>
    <row r="1221" spans="1:5" x14ac:dyDescent="0.25">
      <c r="A1221" t="s">
        <v>4205</v>
      </c>
      <c r="B1221">
        <v>2015</v>
      </c>
      <c r="C1221" t="s">
        <v>204</v>
      </c>
      <c r="D1221" t="s">
        <v>2016</v>
      </c>
      <c r="E1221" t="s">
        <v>4206</v>
      </c>
    </row>
    <row r="1222" spans="1:5" x14ac:dyDescent="0.25">
      <c r="A1222" t="s">
        <v>4207</v>
      </c>
      <c r="B1222">
        <v>2015</v>
      </c>
      <c r="C1222" t="s">
        <v>298</v>
      </c>
      <c r="D1222" t="s">
        <v>1889</v>
      </c>
      <c r="E1222" t="s">
        <v>4208</v>
      </c>
    </row>
    <row r="1223" spans="1:5" x14ac:dyDescent="0.25">
      <c r="A1223" t="s">
        <v>4209</v>
      </c>
      <c r="B1223">
        <v>2015</v>
      </c>
      <c r="C1223" t="s">
        <v>849</v>
      </c>
      <c r="D1223" t="s">
        <v>2016</v>
      </c>
      <c r="E1223" t="s">
        <v>4210</v>
      </c>
    </row>
    <row r="1224" spans="1:5" x14ac:dyDescent="0.25">
      <c r="A1224" t="s">
        <v>4211</v>
      </c>
      <c r="B1224">
        <v>2015</v>
      </c>
      <c r="C1224" t="s">
        <v>228</v>
      </c>
      <c r="D1224" t="s">
        <v>2790</v>
      </c>
      <c r="E1224" t="s">
        <v>4212</v>
      </c>
    </row>
    <row r="1225" spans="1:5" x14ac:dyDescent="0.25">
      <c r="A1225" t="s">
        <v>4213</v>
      </c>
      <c r="B1225">
        <v>2015</v>
      </c>
      <c r="C1225" t="s">
        <v>274</v>
      </c>
      <c r="D1225" t="s">
        <v>1992</v>
      </c>
      <c r="E1225" t="s">
        <v>4214</v>
      </c>
    </row>
    <row r="1226" spans="1:5" x14ac:dyDescent="0.25">
      <c r="A1226" t="s">
        <v>4215</v>
      </c>
      <c r="B1226">
        <v>2015</v>
      </c>
      <c r="C1226" t="s">
        <v>175</v>
      </c>
      <c r="D1226" t="s">
        <v>4216</v>
      </c>
      <c r="E1226" t="s">
        <v>4217</v>
      </c>
    </row>
    <row r="1227" spans="1:5" x14ac:dyDescent="0.25">
      <c r="A1227" t="s">
        <v>4218</v>
      </c>
      <c r="B1227">
        <v>2015</v>
      </c>
      <c r="C1227" t="s">
        <v>177</v>
      </c>
      <c r="D1227" t="s">
        <v>2089</v>
      </c>
      <c r="E1227" t="s">
        <v>4219</v>
      </c>
    </row>
    <row r="1228" spans="1:5" x14ac:dyDescent="0.25">
      <c r="A1228" t="s">
        <v>4220</v>
      </c>
      <c r="B1228">
        <v>2015</v>
      </c>
      <c r="C1228" t="s">
        <v>186</v>
      </c>
      <c r="D1228" t="s">
        <v>1692</v>
      </c>
      <c r="E1228" t="s">
        <v>4221</v>
      </c>
    </row>
    <row r="1229" spans="1:5" x14ac:dyDescent="0.25">
      <c r="A1229" t="s">
        <v>4222</v>
      </c>
      <c r="B1229">
        <v>2015</v>
      </c>
      <c r="C1229" t="s">
        <v>175</v>
      </c>
      <c r="D1229" t="s">
        <v>1643</v>
      </c>
      <c r="E1229" t="s">
        <v>4223</v>
      </c>
    </row>
    <row r="1230" spans="1:5" x14ac:dyDescent="0.25">
      <c r="A1230" t="s">
        <v>4224</v>
      </c>
      <c r="B1230">
        <v>2015</v>
      </c>
      <c r="C1230" t="s">
        <v>329</v>
      </c>
      <c r="D1230" t="s">
        <v>3453</v>
      </c>
      <c r="E1230" t="s">
        <v>4225</v>
      </c>
    </row>
    <row r="1231" spans="1:5" x14ac:dyDescent="0.25">
      <c r="A1231" t="s">
        <v>4226</v>
      </c>
      <c r="B1231">
        <v>2015</v>
      </c>
      <c r="C1231" t="s">
        <v>175</v>
      </c>
      <c r="D1231" t="s">
        <v>1680</v>
      </c>
      <c r="E1231" t="s">
        <v>4227</v>
      </c>
    </row>
    <row r="1232" spans="1:5" x14ac:dyDescent="0.25">
      <c r="A1232" t="s">
        <v>4228</v>
      </c>
      <c r="B1232">
        <v>2016</v>
      </c>
      <c r="C1232" t="s">
        <v>934</v>
      </c>
      <c r="D1232" t="s">
        <v>4229</v>
      </c>
      <c r="E1232" t="s">
        <v>4230</v>
      </c>
    </row>
    <row r="1233" spans="1:5" x14ac:dyDescent="0.25">
      <c r="A1233" t="s">
        <v>4231</v>
      </c>
      <c r="B1233">
        <v>2016</v>
      </c>
      <c r="C1233" t="s">
        <v>208</v>
      </c>
      <c r="D1233" t="s">
        <v>1221</v>
      </c>
      <c r="E1233" t="s">
        <v>4232</v>
      </c>
    </row>
    <row r="1234" spans="1:5" x14ac:dyDescent="0.25">
      <c r="A1234" t="s">
        <v>4233</v>
      </c>
      <c r="B1234">
        <v>2016</v>
      </c>
      <c r="C1234" t="s">
        <v>795</v>
      </c>
      <c r="D1234" t="s">
        <v>1221</v>
      </c>
      <c r="E1234" t="s">
        <v>4234</v>
      </c>
    </row>
    <row r="1235" spans="1:5" x14ac:dyDescent="0.25">
      <c r="A1235" t="s">
        <v>4235</v>
      </c>
      <c r="B1235">
        <v>2016</v>
      </c>
      <c r="C1235" t="s">
        <v>445</v>
      </c>
      <c r="D1235" t="s">
        <v>4236</v>
      </c>
      <c r="E1235" t="s">
        <v>4237</v>
      </c>
    </row>
    <row r="1236" spans="1:5" x14ac:dyDescent="0.25">
      <c r="A1236" t="s">
        <v>4238</v>
      </c>
      <c r="B1236">
        <v>2016</v>
      </c>
      <c r="C1236" t="s">
        <v>208</v>
      </c>
      <c r="D1236" t="s">
        <v>1221</v>
      </c>
      <c r="E1236" t="s">
        <v>4239</v>
      </c>
    </row>
    <row r="1237" spans="1:5" x14ac:dyDescent="0.25">
      <c r="A1237" t="s">
        <v>4240</v>
      </c>
      <c r="B1237">
        <v>2016</v>
      </c>
      <c r="C1237" t="s">
        <v>208</v>
      </c>
      <c r="D1237" t="s">
        <v>1221</v>
      </c>
      <c r="E1237" t="s">
        <v>4241</v>
      </c>
    </row>
    <row r="1238" spans="1:5" x14ac:dyDescent="0.25">
      <c r="A1238" t="s">
        <v>4242</v>
      </c>
      <c r="B1238">
        <v>2016</v>
      </c>
      <c r="C1238" t="s">
        <v>339</v>
      </c>
      <c r="D1238" t="s">
        <v>4243</v>
      </c>
      <c r="E1238" t="s">
        <v>4244</v>
      </c>
    </row>
    <row r="1239" spans="1:5" x14ac:dyDescent="0.25">
      <c r="A1239" t="s">
        <v>4245</v>
      </c>
      <c r="B1239">
        <v>2016</v>
      </c>
      <c r="C1239" t="s">
        <v>180</v>
      </c>
      <c r="D1239" t="s">
        <v>4246</v>
      </c>
      <c r="E1239" t="s">
        <v>4247</v>
      </c>
    </row>
    <row r="1240" spans="1:5" x14ac:dyDescent="0.25">
      <c r="A1240" t="s">
        <v>4248</v>
      </c>
      <c r="B1240">
        <v>2016</v>
      </c>
      <c r="C1240" t="s">
        <v>372</v>
      </c>
      <c r="D1240" t="s">
        <v>4249</v>
      </c>
      <c r="E1240" t="s">
        <v>4250</v>
      </c>
    </row>
    <row r="1241" spans="1:5" x14ac:dyDescent="0.25">
      <c r="A1241" t="s">
        <v>4251</v>
      </c>
      <c r="B1241">
        <v>2016</v>
      </c>
      <c r="C1241" t="s">
        <v>208</v>
      </c>
      <c r="D1241" t="s">
        <v>1221</v>
      </c>
      <c r="E1241" t="s">
        <v>4252</v>
      </c>
    </row>
    <row r="1242" spans="1:5" x14ac:dyDescent="0.25">
      <c r="A1242" t="s">
        <v>4253</v>
      </c>
      <c r="B1242">
        <v>2016</v>
      </c>
      <c r="C1242" t="s">
        <v>638</v>
      </c>
      <c r="D1242" t="s">
        <v>4254</v>
      </c>
      <c r="E1242" t="s">
        <v>4255</v>
      </c>
    </row>
    <row r="1243" spans="1:5" x14ac:dyDescent="0.25">
      <c r="A1243" t="s">
        <v>4256</v>
      </c>
      <c r="B1243">
        <v>2016</v>
      </c>
      <c r="C1243" t="s">
        <v>330</v>
      </c>
      <c r="D1243" t="s">
        <v>1227</v>
      </c>
      <c r="E1243" t="s">
        <v>4257</v>
      </c>
    </row>
    <row r="1244" spans="1:5" x14ac:dyDescent="0.25">
      <c r="A1244" t="s">
        <v>4258</v>
      </c>
      <c r="B1244">
        <v>2016</v>
      </c>
      <c r="C1244" t="s">
        <v>662</v>
      </c>
      <c r="D1244" t="s">
        <v>1227</v>
      </c>
      <c r="E1244" t="s">
        <v>4259</v>
      </c>
    </row>
    <row r="1245" spans="1:5" x14ac:dyDescent="0.25">
      <c r="A1245" t="s">
        <v>4260</v>
      </c>
      <c r="B1245">
        <v>2016</v>
      </c>
      <c r="C1245" t="s">
        <v>709</v>
      </c>
      <c r="D1245" t="s">
        <v>2112</v>
      </c>
      <c r="E1245" t="s">
        <v>4261</v>
      </c>
    </row>
    <row r="1246" spans="1:5" x14ac:dyDescent="0.25">
      <c r="A1246" t="s">
        <v>4262</v>
      </c>
      <c r="B1246">
        <v>2016</v>
      </c>
      <c r="C1246" t="s">
        <v>347</v>
      </c>
      <c r="D1246" t="s">
        <v>4263</v>
      </c>
      <c r="E1246" t="s">
        <v>4264</v>
      </c>
    </row>
    <row r="1247" spans="1:5" x14ac:dyDescent="0.25">
      <c r="A1247" t="s">
        <v>4265</v>
      </c>
      <c r="B1247">
        <v>2016</v>
      </c>
      <c r="C1247" t="s">
        <v>423</v>
      </c>
      <c r="D1247" t="s">
        <v>4266</v>
      </c>
      <c r="E1247" t="s">
        <v>4267</v>
      </c>
    </row>
    <row r="1248" spans="1:5" x14ac:dyDescent="0.25">
      <c r="A1248" t="s">
        <v>4268</v>
      </c>
      <c r="B1248">
        <v>2016</v>
      </c>
      <c r="C1248" t="s">
        <v>782</v>
      </c>
      <c r="D1248" t="s">
        <v>4269</v>
      </c>
      <c r="E1248" t="s">
        <v>2444</v>
      </c>
    </row>
    <row r="1249" spans="1:5" x14ac:dyDescent="0.25">
      <c r="A1249" t="s">
        <v>4270</v>
      </c>
      <c r="B1249">
        <v>2016</v>
      </c>
      <c r="C1249" t="s">
        <v>217</v>
      </c>
      <c r="D1249" t="s">
        <v>4271</v>
      </c>
      <c r="E1249" t="s">
        <v>4272</v>
      </c>
    </row>
    <row r="1250" spans="1:5" x14ac:dyDescent="0.25">
      <c r="A1250" t="s">
        <v>4273</v>
      </c>
      <c r="B1250">
        <v>2016</v>
      </c>
      <c r="C1250" t="s">
        <v>446</v>
      </c>
      <c r="D1250" t="s">
        <v>4274</v>
      </c>
      <c r="E1250" t="s">
        <v>4275</v>
      </c>
    </row>
    <row r="1251" spans="1:5" x14ac:dyDescent="0.25">
      <c r="A1251" t="s">
        <v>4276</v>
      </c>
      <c r="B1251">
        <v>2016</v>
      </c>
      <c r="C1251" t="s">
        <v>448</v>
      </c>
      <c r="D1251" t="s">
        <v>2151</v>
      </c>
      <c r="E1251" t="s">
        <v>4277</v>
      </c>
    </row>
    <row r="1252" spans="1:5" x14ac:dyDescent="0.25">
      <c r="A1252" t="s">
        <v>4278</v>
      </c>
      <c r="B1252">
        <v>2016</v>
      </c>
      <c r="C1252" t="s">
        <v>386</v>
      </c>
      <c r="D1252" t="s">
        <v>4279</v>
      </c>
      <c r="E1252" t="s">
        <v>4280</v>
      </c>
    </row>
    <row r="1253" spans="1:5" x14ac:dyDescent="0.25">
      <c r="A1253" t="s">
        <v>4281</v>
      </c>
      <c r="B1253">
        <v>2016</v>
      </c>
      <c r="C1253" t="s">
        <v>307</v>
      </c>
      <c r="D1253" t="s">
        <v>3603</v>
      </c>
      <c r="E1253" t="s">
        <v>2460</v>
      </c>
    </row>
    <row r="1254" spans="1:5" x14ac:dyDescent="0.25">
      <c r="A1254" t="s">
        <v>4282</v>
      </c>
      <c r="B1254">
        <v>2016</v>
      </c>
      <c r="C1254" t="s">
        <v>616</v>
      </c>
      <c r="D1254" t="s">
        <v>2151</v>
      </c>
      <c r="E1254" t="s">
        <v>4283</v>
      </c>
    </row>
    <row r="1255" spans="1:5" x14ac:dyDescent="0.25">
      <c r="A1255" t="s">
        <v>4284</v>
      </c>
      <c r="B1255">
        <v>2016</v>
      </c>
      <c r="C1255" t="s">
        <v>649</v>
      </c>
      <c r="D1255" t="s">
        <v>1250</v>
      </c>
      <c r="E1255" t="s">
        <v>4285</v>
      </c>
    </row>
    <row r="1256" spans="1:5" x14ac:dyDescent="0.25">
      <c r="A1256" t="s">
        <v>4286</v>
      </c>
      <c r="B1256">
        <v>2016</v>
      </c>
      <c r="C1256" t="s">
        <v>206</v>
      </c>
      <c r="D1256" t="s">
        <v>1250</v>
      </c>
      <c r="E1256" t="s">
        <v>4287</v>
      </c>
    </row>
    <row r="1257" spans="1:5" x14ac:dyDescent="0.25">
      <c r="A1257" t="s">
        <v>4288</v>
      </c>
      <c r="B1257">
        <v>2016</v>
      </c>
      <c r="C1257" t="s">
        <v>746</v>
      </c>
      <c r="D1257" t="s">
        <v>4289</v>
      </c>
      <c r="E1257" t="s">
        <v>4290</v>
      </c>
    </row>
    <row r="1258" spans="1:5" x14ac:dyDescent="0.25">
      <c r="A1258" t="s">
        <v>4291</v>
      </c>
      <c r="B1258">
        <v>2016</v>
      </c>
      <c r="C1258" t="s">
        <v>750</v>
      </c>
      <c r="D1258" t="s">
        <v>4292</v>
      </c>
      <c r="E1258" t="s">
        <v>4293</v>
      </c>
    </row>
    <row r="1259" spans="1:5" x14ac:dyDescent="0.25">
      <c r="A1259" t="s">
        <v>4294</v>
      </c>
      <c r="B1259">
        <v>2016</v>
      </c>
      <c r="C1259" t="s">
        <v>754</v>
      </c>
      <c r="D1259" t="s">
        <v>1235</v>
      </c>
      <c r="E1259" t="s">
        <v>4295</v>
      </c>
    </row>
    <row r="1260" spans="1:5" x14ac:dyDescent="0.25">
      <c r="A1260" t="s">
        <v>4296</v>
      </c>
      <c r="B1260">
        <v>2016</v>
      </c>
      <c r="C1260" t="s">
        <v>205</v>
      </c>
      <c r="D1260" t="s">
        <v>3640</v>
      </c>
      <c r="E1260" t="s">
        <v>4297</v>
      </c>
    </row>
    <row r="1261" spans="1:5" x14ac:dyDescent="0.25">
      <c r="A1261" t="s">
        <v>4298</v>
      </c>
      <c r="B1261">
        <v>2016</v>
      </c>
      <c r="C1261" t="s">
        <v>821</v>
      </c>
      <c r="D1261" t="s">
        <v>1274</v>
      </c>
      <c r="E1261" t="s">
        <v>4299</v>
      </c>
    </row>
    <row r="1262" spans="1:5" x14ac:dyDescent="0.25">
      <c r="A1262" t="s">
        <v>4300</v>
      </c>
      <c r="B1262">
        <v>2016</v>
      </c>
      <c r="C1262" t="s">
        <v>687</v>
      </c>
      <c r="D1262" t="s">
        <v>4301</v>
      </c>
      <c r="E1262" t="s">
        <v>4302</v>
      </c>
    </row>
    <row r="1263" spans="1:5" x14ac:dyDescent="0.25">
      <c r="A1263" t="s">
        <v>4303</v>
      </c>
      <c r="B1263">
        <v>2016</v>
      </c>
      <c r="C1263" t="s">
        <v>775</v>
      </c>
      <c r="D1263" t="s">
        <v>4304</v>
      </c>
      <c r="E1263" t="s">
        <v>4305</v>
      </c>
    </row>
    <row r="1264" spans="1:5" x14ac:dyDescent="0.25">
      <c r="A1264" t="s">
        <v>4306</v>
      </c>
      <c r="B1264">
        <v>2016</v>
      </c>
      <c r="C1264" t="s">
        <v>574</v>
      </c>
      <c r="D1264" t="s">
        <v>1274</v>
      </c>
      <c r="E1264" t="s">
        <v>4307</v>
      </c>
    </row>
    <row r="1265" spans="1:5" x14ac:dyDescent="0.25">
      <c r="A1265" t="s">
        <v>4308</v>
      </c>
      <c r="B1265">
        <v>2016</v>
      </c>
      <c r="C1265" t="s">
        <v>205</v>
      </c>
      <c r="D1265" t="s">
        <v>3640</v>
      </c>
      <c r="E1265" t="s">
        <v>4309</v>
      </c>
    </row>
    <row r="1266" spans="1:5" x14ac:dyDescent="0.25">
      <c r="A1266" t="s">
        <v>4310</v>
      </c>
      <c r="B1266">
        <v>2016</v>
      </c>
      <c r="C1266" t="s">
        <v>263</v>
      </c>
      <c r="D1266" t="s">
        <v>4311</v>
      </c>
      <c r="E1266" t="s">
        <v>4312</v>
      </c>
    </row>
    <row r="1267" spans="1:5" x14ac:dyDescent="0.25">
      <c r="A1267" t="s">
        <v>4313</v>
      </c>
      <c r="B1267">
        <v>2016</v>
      </c>
      <c r="C1267" t="s">
        <v>381</v>
      </c>
      <c r="D1267" t="s">
        <v>4314</v>
      </c>
      <c r="E1267" t="s">
        <v>4315</v>
      </c>
    </row>
    <row r="1268" spans="1:5" x14ac:dyDescent="0.25">
      <c r="A1268" t="s">
        <v>4316</v>
      </c>
      <c r="B1268">
        <v>2016</v>
      </c>
      <c r="C1268" t="s">
        <v>718</v>
      </c>
      <c r="D1268" t="s">
        <v>4317</v>
      </c>
      <c r="E1268" t="s">
        <v>4318</v>
      </c>
    </row>
    <row r="1269" spans="1:5" x14ac:dyDescent="0.25">
      <c r="A1269" t="s">
        <v>4319</v>
      </c>
      <c r="B1269">
        <v>2016</v>
      </c>
      <c r="C1269" t="s">
        <v>257</v>
      </c>
      <c r="D1269" t="s">
        <v>4320</v>
      </c>
      <c r="E1269" t="s">
        <v>4321</v>
      </c>
    </row>
    <row r="1270" spans="1:5" x14ac:dyDescent="0.25">
      <c r="A1270" t="s">
        <v>4322</v>
      </c>
      <c r="B1270">
        <v>2016</v>
      </c>
      <c r="C1270" t="s">
        <v>778</v>
      </c>
      <c r="D1270" t="s">
        <v>3640</v>
      </c>
      <c r="E1270" t="s">
        <v>4323</v>
      </c>
    </row>
    <row r="1271" spans="1:5" x14ac:dyDescent="0.25">
      <c r="A1271" t="s">
        <v>4324</v>
      </c>
      <c r="B1271">
        <v>2016</v>
      </c>
      <c r="C1271" t="s">
        <v>498</v>
      </c>
      <c r="D1271" t="s">
        <v>4325</v>
      </c>
      <c r="E1271" t="s">
        <v>4326</v>
      </c>
    </row>
    <row r="1272" spans="1:5" x14ac:dyDescent="0.25">
      <c r="A1272" t="s">
        <v>4327</v>
      </c>
      <c r="B1272">
        <v>2016</v>
      </c>
      <c r="C1272" t="s">
        <v>185</v>
      </c>
      <c r="D1272" t="s">
        <v>1274</v>
      </c>
      <c r="E1272" t="s">
        <v>4328</v>
      </c>
    </row>
    <row r="1273" spans="1:5" x14ac:dyDescent="0.25">
      <c r="A1273" t="s">
        <v>4329</v>
      </c>
      <c r="B1273">
        <v>2016</v>
      </c>
      <c r="C1273" t="s">
        <v>263</v>
      </c>
      <c r="D1273" t="s">
        <v>4311</v>
      </c>
      <c r="E1273" t="s">
        <v>4330</v>
      </c>
    </row>
    <row r="1274" spans="1:5" x14ac:dyDescent="0.25">
      <c r="A1274" t="s">
        <v>4331</v>
      </c>
      <c r="B1274">
        <v>2016</v>
      </c>
      <c r="C1274" t="s">
        <v>623</v>
      </c>
      <c r="D1274" t="s">
        <v>3645</v>
      </c>
      <c r="E1274" t="s">
        <v>4332</v>
      </c>
    </row>
    <row r="1275" spans="1:5" x14ac:dyDescent="0.25">
      <c r="A1275" t="s">
        <v>4333</v>
      </c>
      <c r="B1275">
        <v>2016</v>
      </c>
      <c r="C1275" t="s">
        <v>288</v>
      </c>
      <c r="D1275" t="s">
        <v>1290</v>
      </c>
      <c r="E1275" t="s">
        <v>4334</v>
      </c>
    </row>
    <row r="1276" spans="1:5" x14ac:dyDescent="0.25">
      <c r="A1276" t="s">
        <v>4335</v>
      </c>
      <c r="B1276">
        <v>2016</v>
      </c>
      <c r="C1276" t="s">
        <v>442</v>
      </c>
      <c r="D1276" t="s">
        <v>4336</v>
      </c>
      <c r="E1276" t="s">
        <v>4337</v>
      </c>
    </row>
    <row r="1277" spans="1:5" x14ac:dyDescent="0.25">
      <c r="A1277" t="s">
        <v>4338</v>
      </c>
      <c r="B1277">
        <v>2016</v>
      </c>
      <c r="C1277" t="s">
        <v>316</v>
      </c>
      <c r="D1277" t="s">
        <v>1302</v>
      </c>
      <c r="E1277" t="s">
        <v>4339</v>
      </c>
    </row>
    <row r="1278" spans="1:5" x14ac:dyDescent="0.25">
      <c r="A1278" t="s">
        <v>4340</v>
      </c>
      <c r="B1278">
        <v>2016</v>
      </c>
      <c r="C1278" t="s">
        <v>478</v>
      </c>
      <c r="D1278" t="s">
        <v>1299</v>
      </c>
      <c r="E1278" t="s">
        <v>4341</v>
      </c>
    </row>
    <row r="1279" spans="1:5" x14ac:dyDescent="0.25">
      <c r="A1279" t="s">
        <v>4342</v>
      </c>
      <c r="B1279">
        <v>2016</v>
      </c>
      <c r="C1279" t="s">
        <v>847</v>
      </c>
      <c r="D1279" t="s">
        <v>4343</v>
      </c>
      <c r="E1279" t="s">
        <v>4344</v>
      </c>
    </row>
    <row r="1280" spans="1:5" x14ac:dyDescent="0.25">
      <c r="A1280" t="s">
        <v>4345</v>
      </c>
      <c r="B1280">
        <v>2016</v>
      </c>
      <c r="C1280" t="s">
        <v>710</v>
      </c>
      <c r="D1280" t="s">
        <v>4346</v>
      </c>
      <c r="E1280" t="s">
        <v>4347</v>
      </c>
    </row>
    <row r="1281" spans="1:5" x14ac:dyDescent="0.25">
      <c r="A1281" t="s">
        <v>4348</v>
      </c>
      <c r="B1281">
        <v>2016</v>
      </c>
      <c r="C1281" t="s">
        <v>805</v>
      </c>
      <c r="D1281" t="s">
        <v>4349</v>
      </c>
      <c r="E1281" t="s">
        <v>4350</v>
      </c>
    </row>
    <row r="1282" spans="1:5" x14ac:dyDescent="0.25">
      <c r="A1282" t="s">
        <v>4351</v>
      </c>
      <c r="B1282">
        <v>2016</v>
      </c>
      <c r="C1282" t="s">
        <v>757</v>
      </c>
      <c r="D1282" t="s">
        <v>4352</v>
      </c>
      <c r="E1282" t="s">
        <v>4353</v>
      </c>
    </row>
    <row r="1283" spans="1:5" x14ac:dyDescent="0.25">
      <c r="A1283" t="s">
        <v>4354</v>
      </c>
      <c r="B1283">
        <v>2016</v>
      </c>
      <c r="C1283" t="s">
        <v>851</v>
      </c>
      <c r="D1283" t="s">
        <v>2222</v>
      </c>
      <c r="E1283" t="s">
        <v>4355</v>
      </c>
    </row>
    <row r="1284" spans="1:5" x14ac:dyDescent="0.25">
      <c r="A1284" t="s">
        <v>4356</v>
      </c>
      <c r="B1284">
        <v>2016</v>
      </c>
      <c r="C1284" t="s">
        <v>404</v>
      </c>
      <c r="D1284" t="s">
        <v>2225</v>
      </c>
      <c r="E1284" t="s">
        <v>4357</v>
      </c>
    </row>
    <row r="1285" spans="1:5" x14ac:dyDescent="0.25">
      <c r="A1285" t="s">
        <v>4358</v>
      </c>
      <c r="B1285">
        <v>2016</v>
      </c>
      <c r="C1285" t="s">
        <v>745</v>
      </c>
      <c r="D1285" t="s">
        <v>4359</v>
      </c>
      <c r="E1285" t="s">
        <v>4360</v>
      </c>
    </row>
    <row r="1286" spans="1:5" x14ac:dyDescent="0.25">
      <c r="A1286" t="s">
        <v>4361</v>
      </c>
      <c r="B1286">
        <v>2016</v>
      </c>
      <c r="C1286" t="s">
        <v>353</v>
      </c>
      <c r="D1286" t="s">
        <v>4359</v>
      </c>
      <c r="E1286" t="s">
        <v>4362</v>
      </c>
    </row>
    <row r="1287" spans="1:5" x14ac:dyDescent="0.25">
      <c r="A1287" t="s">
        <v>4363</v>
      </c>
      <c r="B1287">
        <v>2016</v>
      </c>
      <c r="C1287" t="s">
        <v>820</v>
      </c>
      <c r="D1287" t="s">
        <v>4364</v>
      </c>
      <c r="E1287" t="s">
        <v>4365</v>
      </c>
    </row>
    <row r="1288" spans="1:5" x14ac:dyDescent="0.25">
      <c r="A1288" t="s">
        <v>4366</v>
      </c>
      <c r="B1288">
        <v>2016</v>
      </c>
      <c r="C1288" t="s">
        <v>300</v>
      </c>
      <c r="D1288" t="s">
        <v>2238</v>
      </c>
      <c r="E1288" t="s">
        <v>4367</v>
      </c>
    </row>
    <row r="1289" spans="1:5" x14ac:dyDescent="0.25">
      <c r="A1289" t="s">
        <v>4368</v>
      </c>
      <c r="B1289">
        <v>2016</v>
      </c>
      <c r="C1289" t="s">
        <v>181</v>
      </c>
      <c r="D1289" t="s">
        <v>4369</v>
      </c>
      <c r="E1289" t="s">
        <v>4370</v>
      </c>
    </row>
    <row r="1290" spans="1:5" x14ac:dyDescent="0.25">
      <c r="A1290" t="s">
        <v>4371</v>
      </c>
      <c r="B1290">
        <v>2016</v>
      </c>
      <c r="C1290" t="s">
        <v>215</v>
      </c>
      <c r="D1290" t="s">
        <v>4372</v>
      </c>
      <c r="E1290" t="s">
        <v>4373</v>
      </c>
    </row>
    <row r="1291" spans="1:5" x14ac:dyDescent="0.25">
      <c r="A1291" t="s">
        <v>4374</v>
      </c>
      <c r="B1291">
        <v>2016</v>
      </c>
      <c r="C1291" t="s">
        <v>816</v>
      </c>
      <c r="D1291" t="s">
        <v>1345</v>
      </c>
      <c r="E1291" t="s">
        <v>4375</v>
      </c>
    </row>
    <row r="1292" spans="1:5" x14ac:dyDescent="0.25">
      <c r="A1292" t="s">
        <v>4376</v>
      </c>
      <c r="B1292">
        <v>2016</v>
      </c>
      <c r="C1292" t="s">
        <v>359</v>
      </c>
      <c r="D1292" t="s">
        <v>4377</v>
      </c>
      <c r="E1292" t="s">
        <v>4378</v>
      </c>
    </row>
    <row r="1293" spans="1:5" x14ac:dyDescent="0.25">
      <c r="A1293" t="s">
        <v>4379</v>
      </c>
      <c r="B1293">
        <v>2016</v>
      </c>
      <c r="C1293" t="s">
        <v>535</v>
      </c>
      <c r="D1293" t="s">
        <v>3723</v>
      </c>
      <c r="E1293" t="s">
        <v>4380</v>
      </c>
    </row>
    <row r="1294" spans="1:5" x14ac:dyDescent="0.25">
      <c r="A1294" t="s">
        <v>4381</v>
      </c>
      <c r="B1294">
        <v>2016</v>
      </c>
      <c r="C1294" t="s">
        <v>507</v>
      </c>
      <c r="D1294" t="s">
        <v>2969</v>
      </c>
      <c r="E1294" t="s">
        <v>4382</v>
      </c>
    </row>
    <row r="1295" spans="1:5" x14ac:dyDescent="0.25">
      <c r="A1295" t="s">
        <v>4383</v>
      </c>
      <c r="B1295">
        <v>2016</v>
      </c>
      <c r="C1295" t="s">
        <v>191</v>
      </c>
      <c r="D1295" t="s">
        <v>4384</v>
      </c>
      <c r="E1295" t="s">
        <v>4385</v>
      </c>
    </row>
    <row r="1296" spans="1:5" x14ac:dyDescent="0.25">
      <c r="A1296" t="s">
        <v>4386</v>
      </c>
      <c r="B1296">
        <v>2016</v>
      </c>
      <c r="C1296" t="s">
        <v>663</v>
      </c>
      <c r="D1296" t="s">
        <v>4384</v>
      </c>
      <c r="E1296" t="s">
        <v>4387</v>
      </c>
    </row>
    <row r="1297" spans="1:5" x14ac:dyDescent="0.25">
      <c r="A1297" t="s">
        <v>4388</v>
      </c>
      <c r="B1297">
        <v>2016</v>
      </c>
      <c r="C1297" t="s">
        <v>932</v>
      </c>
      <c r="D1297" t="s">
        <v>4384</v>
      </c>
      <c r="E1297" t="s">
        <v>4389</v>
      </c>
    </row>
    <row r="1298" spans="1:5" x14ac:dyDescent="0.25">
      <c r="A1298" t="s">
        <v>4390</v>
      </c>
      <c r="B1298">
        <v>2016</v>
      </c>
      <c r="C1298" t="s">
        <v>243</v>
      </c>
      <c r="D1298" t="s">
        <v>4391</v>
      </c>
      <c r="E1298" t="s">
        <v>4392</v>
      </c>
    </row>
    <row r="1299" spans="1:5" x14ac:dyDescent="0.25">
      <c r="A1299" t="s">
        <v>4393</v>
      </c>
      <c r="B1299">
        <v>2016</v>
      </c>
      <c r="C1299" t="s">
        <v>334</v>
      </c>
      <c r="D1299" t="s">
        <v>1396</v>
      </c>
      <c r="E1299" t="s">
        <v>4394</v>
      </c>
    </row>
    <row r="1300" spans="1:5" x14ac:dyDescent="0.25">
      <c r="A1300" t="s">
        <v>4395</v>
      </c>
      <c r="B1300">
        <v>2016</v>
      </c>
      <c r="C1300" t="s">
        <v>765</v>
      </c>
      <c r="D1300" t="s">
        <v>4396</v>
      </c>
      <c r="E1300" t="s">
        <v>4397</v>
      </c>
    </row>
    <row r="1301" spans="1:5" x14ac:dyDescent="0.25">
      <c r="A1301" t="s">
        <v>4398</v>
      </c>
      <c r="B1301">
        <v>2016</v>
      </c>
      <c r="C1301" t="s">
        <v>511</v>
      </c>
      <c r="D1301" t="s">
        <v>4399</v>
      </c>
      <c r="E1301" t="s">
        <v>4400</v>
      </c>
    </row>
    <row r="1302" spans="1:5" x14ac:dyDescent="0.25">
      <c r="A1302" t="s">
        <v>4401</v>
      </c>
      <c r="B1302">
        <v>2016</v>
      </c>
      <c r="C1302" t="s">
        <v>334</v>
      </c>
      <c r="D1302" t="s">
        <v>1396</v>
      </c>
      <c r="E1302" t="s">
        <v>4402</v>
      </c>
    </row>
    <row r="1303" spans="1:5" x14ac:dyDescent="0.25">
      <c r="A1303" t="s">
        <v>4403</v>
      </c>
      <c r="B1303">
        <v>2016</v>
      </c>
      <c r="C1303" t="s">
        <v>321</v>
      </c>
      <c r="D1303" t="s">
        <v>4404</v>
      </c>
      <c r="E1303" t="s">
        <v>4405</v>
      </c>
    </row>
    <row r="1304" spans="1:5" x14ac:dyDescent="0.25">
      <c r="A1304" t="s">
        <v>4406</v>
      </c>
      <c r="B1304">
        <v>2016</v>
      </c>
      <c r="C1304" t="s">
        <v>630</v>
      </c>
      <c r="D1304" t="s">
        <v>2301</v>
      </c>
      <c r="E1304" t="s">
        <v>4407</v>
      </c>
    </row>
    <row r="1305" spans="1:5" x14ac:dyDescent="0.25">
      <c r="A1305" t="s">
        <v>4408</v>
      </c>
      <c r="B1305">
        <v>2016</v>
      </c>
      <c r="C1305" t="s">
        <v>287</v>
      </c>
      <c r="D1305" t="s">
        <v>2298</v>
      </c>
      <c r="E1305" t="s">
        <v>4409</v>
      </c>
    </row>
    <row r="1306" spans="1:5" x14ac:dyDescent="0.25">
      <c r="A1306" t="s">
        <v>4410</v>
      </c>
      <c r="B1306">
        <v>2016</v>
      </c>
      <c r="C1306" t="s">
        <v>496</v>
      </c>
      <c r="D1306" t="s">
        <v>4411</v>
      </c>
      <c r="E1306" t="s">
        <v>4412</v>
      </c>
    </row>
    <row r="1307" spans="1:5" x14ac:dyDescent="0.25">
      <c r="A1307" t="s">
        <v>4413</v>
      </c>
      <c r="B1307">
        <v>2016</v>
      </c>
      <c r="C1307" t="s">
        <v>284</v>
      </c>
      <c r="D1307" t="s">
        <v>1405</v>
      </c>
      <c r="E1307" t="s">
        <v>4414</v>
      </c>
    </row>
    <row r="1308" spans="1:5" x14ac:dyDescent="0.25">
      <c r="A1308" t="s">
        <v>4415</v>
      </c>
      <c r="B1308">
        <v>2016</v>
      </c>
      <c r="C1308" t="s">
        <v>414</v>
      </c>
      <c r="D1308" t="s">
        <v>4416</v>
      </c>
      <c r="E1308" t="s">
        <v>4417</v>
      </c>
    </row>
    <row r="1309" spans="1:5" x14ac:dyDescent="0.25">
      <c r="A1309" t="s">
        <v>4418</v>
      </c>
      <c r="B1309">
        <v>2016</v>
      </c>
      <c r="C1309" t="s">
        <v>321</v>
      </c>
      <c r="D1309" t="s">
        <v>4404</v>
      </c>
      <c r="E1309" t="s">
        <v>4419</v>
      </c>
    </row>
    <row r="1310" spans="1:5" x14ac:dyDescent="0.25">
      <c r="A1310" t="s">
        <v>4420</v>
      </c>
      <c r="B1310">
        <v>2016</v>
      </c>
      <c r="C1310" t="s">
        <v>256</v>
      </c>
      <c r="D1310" t="s">
        <v>1438</v>
      </c>
      <c r="E1310" t="s">
        <v>4421</v>
      </c>
    </row>
    <row r="1311" spans="1:5" x14ac:dyDescent="0.25">
      <c r="A1311" t="s">
        <v>4422</v>
      </c>
      <c r="B1311">
        <v>2016</v>
      </c>
      <c r="C1311" t="s">
        <v>279</v>
      </c>
      <c r="D1311" t="s">
        <v>3000</v>
      </c>
      <c r="E1311" t="s">
        <v>4423</v>
      </c>
    </row>
    <row r="1312" spans="1:5" x14ac:dyDescent="0.25">
      <c r="A1312" t="s">
        <v>4424</v>
      </c>
      <c r="B1312">
        <v>2016</v>
      </c>
      <c r="C1312" t="s">
        <v>210</v>
      </c>
      <c r="D1312" t="s">
        <v>1438</v>
      </c>
      <c r="E1312" t="s">
        <v>4425</v>
      </c>
    </row>
    <row r="1313" spans="1:5" x14ac:dyDescent="0.25">
      <c r="A1313" t="s">
        <v>4426</v>
      </c>
      <c r="B1313">
        <v>2016</v>
      </c>
      <c r="C1313" t="s">
        <v>641</v>
      </c>
      <c r="D1313" t="s">
        <v>4427</v>
      </c>
      <c r="E1313" t="s">
        <v>4428</v>
      </c>
    </row>
    <row r="1314" spans="1:5" x14ac:dyDescent="0.25">
      <c r="A1314" t="s">
        <v>4429</v>
      </c>
      <c r="B1314">
        <v>2016</v>
      </c>
      <c r="C1314" t="s">
        <v>803</v>
      </c>
      <c r="D1314" t="s">
        <v>1438</v>
      </c>
      <c r="E1314" t="s">
        <v>4430</v>
      </c>
    </row>
    <row r="1315" spans="1:5" x14ac:dyDescent="0.25">
      <c r="A1315" t="s">
        <v>4431</v>
      </c>
      <c r="B1315">
        <v>2016</v>
      </c>
      <c r="C1315" t="s">
        <v>899</v>
      </c>
      <c r="D1315" t="s">
        <v>1438</v>
      </c>
      <c r="E1315" t="s">
        <v>4432</v>
      </c>
    </row>
    <row r="1316" spans="1:5" x14ac:dyDescent="0.25">
      <c r="A1316" t="s">
        <v>4433</v>
      </c>
      <c r="B1316">
        <v>2016</v>
      </c>
      <c r="C1316" t="s">
        <v>213</v>
      </c>
      <c r="D1316" t="s">
        <v>3014</v>
      </c>
      <c r="E1316" t="s">
        <v>4434</v>
      </c>
    </row>
    <row r="1317" spans="1:5" x14ac:dyDescent="0.25">
      <c r="A1317" t="s">
        <v>4435</v>
      </c>
      <c r="B1317">
        <v>2016</v>
      </c>
      <c r="C1317" t="s">
        <v>800</v>
      </c>
      <c r="D1317" t="s">
        <v>4436</v>
      </c>
      <c r="E1317" t="s">
        <v>4437</v>
      </c>
    </row>
    <row r="1318" spans="1:5" x14ac:dyDescent="0.25">
      <c r="A1318" t="s">
        <v>4438</v>
      </c>
      <c r="B1318">
        <v>2016</v>
      </c>
      <c r="C1318" t="s">
        <v>296</v>
      </c>
      <c r="D1318" t="s">
        <v>1438</v>
      </c>
      <c r="E1318" t="s">
        <v>4439</v>
      </c>
    </row>
    <row r="1319" spans="1:5" x14ac:dyDescent="0.25">
      <c r="A1319" t="s">
        <v>4440</v>
      </c>
      <c r="B1319">
        <v>2016</v>
      </c>
      <c r="C1319" t="s">
        <v>264</v>
      </c>
      <c r="D1319" t="s">
        <v>1438</v>
      </c>
      <c r="E1319" t="s">
        <v>4441</v>
      </c>
    </row>
    <row r="1320" spans="1:5" x14ac:dyDescent="0.25">
      <c r="A1320" t="s">
        <v>4442</v>
      </c>
      <c r="B1320">
        <v>2016</v>
      </c>
      <c r="C1320" t="s">
        <v>868</v>
      </c>
      <c r="D1320" t="s">
        <v>1438</v>
      </c>
      <c r="E1320" t="s">
        <v>4443</v>
      </c>
    </row>
    <row r="1321" spans="1:5" x14ac:dyDescent="0.25">
      <c r="A1321" t="s">
        <v>4444</v>
      </c>
      <c r="B1321">
        <v>2016</v>
      </c>
      <c r="C1321" t="s">
        <v>256</v>
      </c>
      <c r="D1321" t="s">
        <v>1438</v>
      </c>
      <c r="E1321" t="s">
        <v>4445</v>
      </c>
    </row>
    <row r="1322" spans="1:5" x14ac:dyDescent="0.25">
      <c r="A1322" t="s">
        <v>4446</v>
      </c>
      <c r="B1322">
        <v>2016</v>
      </c>
      <c r="C1322" t="s">
        <v>635</v>
      </c>
      <c r="D1322" t="s">
        <v>4447</v>
      </c>
      <c r="E1322" t="s">
        <v>4448</v>
      </c>
    </row>
    <row r="1323" spans="1:5" x14ac:dyDescent="0.25">
      <c r="A1323" t="s">
        <v>4449</v>
      </c>
      <c r="B1323">
        <v>2016</v>
      </c>
      <c r="C1323" t="s">
        <v>881</v>
      </c>
      <c r="D1323" t="s">
        <v>4450</v>
      </c>
      <c r="E1323" t="s">
        <v>4451</v>
      </c>
    </row>
    <row r="1324" spans="1:5" x14ac:dyDescent="0.25">
      <c r="A1324" t="s">
        <v>4452</v>
      </c>
      <c r="B1324">
        <v>2016</v>
      </c>
      <c r="C1324" t="s">
        <v>343</v>
      </c>
      <c r="D1324" t="s">
        <v>4453</v>
      </c>
      <c r="E1324" t="s">
        <v>4454</v>
      </c>
    </row>
    <row r="1325" spans="1:5" x14ac:dyDescent="0.25">
      <c r="A1325" t="s">
        <v>4455</v>
      </c>
      <c r="B1325">
        <v>2016</v>
      </c>
      <c r="C1325" t="s">
        <v>281</v>
      </c>
      <c r="D1325" t="s">
        <v>1490</v>
      </c>
      <c r="E1325" t="s">
        <v>4456</v>
      </c>
    </row>
    <row r="1326" spans="1:5" x14ac:dyDescent="0.25">
      <c r="A1326" t="s">
        <v>4457</v>
      </c>
      <c r="B1326">
        <v>2016</v>
      </c>
      <c r="C1326" t="s">
        <v>281</v>
      </c>
      <c r="D1326" t="s">
        <v>1490</v>
      </c>
      <c r="E1326" t="s">
        <v>4458</v>
      </c>
    </row>
    <row r="1327" spans="1:5" x14ac:dyDescent="0.25">
      <c r="A1327" t="s">
        <v>4459</v>
      </c>
      <c r="B1327">
        <v>2016</v>
      </c>
      <c r="C1327" t="s">
        <v>343</v>
      </c>
      <c r="D1327" t="s">
        <v>4453</v>
      </c>
      <c r="E1327" t="s">
        <v>4460</v>
      </c>
    </row>
    <row r="1328" spans="1:5" x14ac:dyDescent="0.25">
      <c r="A1328" t="s">
        <v>4461</v>
      </c>
      <c r="B1328">
        <v>2016</v>
      </c>
      <c r="C1328" t="s">
        <v>281</v>
      </c>
      <c r="D1328" t="s">
        <v>1490</v>
      </c>
      <c r="E1328" t="s">
        <v>4462</v>
      </c>
    </row>
    <row r="1329" spans="1:5" x14ac:dyDescent="0.25">
      <c r="A1329" t="s">
        <v>4463</v>
      </c>
      <c r="B1329">
        <v>2016</v>
      </c>
      <c r="C1329" t="s">
        <v>850</v>
      </c>
      <c r="D1329" t="s">
        <v>3045</v>
      </c>
      <c r="E1329" t="s">
        <v>4464</v>
      </c>
    </row>
    <row r="1330" spans="1:5" x14ac:dyDescent="0.25">
      <c r="A1330" t="s">
        <v>4465</v>
      </c>
      <c r="B1330">
        <v>2016</v>
      </c>
      <c r="C1330" t="s">
        <v>440</v>
      </c>
      <c r="D1330" t="s">
        <v>4466</v>
      </c>
      <c r="E1330" t="s">
        <v>4467</v>
      </c>
    </row>
    <row r="1331" spans="1:5" x14ac:dyDescent="0.25">
      <c r="A1331" t="s">
        <v>4468</v>
      </c>
      <c r="B1331">
        <v>2016</v>
      </c>
      <c r="C1331" t="s">
        <v>855</v>
      </c>
      <c r="D1331" t="s">
        <v>4469</v>
      </c>
      <c r="E1331" t="s">
        <v>4470</v>
      </c>
    </row>
    <row r="1332" spans="1:5" x14ac:dyDescent="0.25">
      <c r="A1332" t="s">
        <v>4471</v>
      </c>
      <c r="B1332">
        <v>2016</v>
      </c>
      <c r="C1332" t="s">
        <v>220</v>
      </c>
      <c r="D1332" t="s">
        <v>1505</v>
      </c>
      <c r="E1332" t="s">
        <v>4472</v>
      </c>
    </row>
    <row r="1333" spans="1:5" x14ac:dyDescent="0.25">
      <c r="A1333" t="s">
        <v>4473</v>
      </c>
      <c r="B1333">
        <v>2016</v>
      </c>
      <c r="C1333" t="s">
        <v>669</v>
      </c>
      <c r="D1333" t="s">
        <v>1505</v>
      </c>
      <c r="E1333" t="s">
        <v>4474</v>
      </c>
    </row>
    <row r="1334" spans="1:5" x14ac:dyDescent="0.25">
      <c r="A1334" t="s">
        <v>4475</v>
      </c>
      <c r="B1334">
        <v>2016</v>
      </c>
      <c r="C1334" t="s">
        <v>764</v>
      </c>
      <c r="D1334" t="s">
        <v>1505</v>
      </c>
      <c r="E1334" t="s">
        <v>4476</v>
      </c>
    </row>
    <row r="1335" spans="1:5" x14ac:dyDescent="0.25">
      <c r="A1335" t="s">
        <v>4477</v>
      </c>
      <c r="B1335">
        <v>2016</v>
      </c>
      <c r="C1335" t="s">
        <v>397</v>
      </c>
      <c r="D1335" t="s">
        <v>1505</v>
      </c>
      <c r="E1335" t="s">
        <v>4478</v>
      </c>
    </row>
    <row r="1336" spans="1:5" x14ac:dyDescent="0.25">
      <c r="A1336" t="s">
        <v>4479</v>
      </c>
      <c r="B1336">
        <v>2016</v>
      </c>
      <c r="C1336" t="s">
        <v>815</v>
      </c>
      <c r="D1336" t="s">
        <v>1505</v>
      </c>
      <c r="E1336" t="s">
        <v>4480</v>
      </c>
    </row>
    <row r="1337" spans="1:5" x14ac:dyDescent="0.25">
      <c r="A1337" t="s">
        <v>4481</v>
      </c>
      <c r="B1337">
        <v>2016</v>
      </c>
      <c r="C1337" t="s">
        <v>420</v>
      </c>
      <c r="D1337" t="s">
        <v>4482</v>
      </c>
      <c r="E1337" t="s">
        <v>4483</v>
      </c>
    </row>
    <row r="1338" spans="1:5" x14ac:dyDescent="0.25">
      <c r="A1338" t="s">
        <v>4484</v>
      </c>
      <c r="B1338">
        <v>2016</v>
      </c>
      <c r="C1338" t="s">
        <v>238</v>
      </c>
      <c r="D1338" t="s">
        <v>3816</v>
      </c>
      <c r="E1338" t="s">
        <v>4485</v>
      </c>
    </row>
    <row r="1339" spans="1:5" x14ac:dyDescent="0.25">
      <c r="A1339" t="s">
        <v>4486</v>
      </c>
      <c r="B1339">
        <v>2016</v>
      </c>
      <c r="C1339" t="s">
        <v>387</v>
      </c>
      <c r="D1339" t="s">
        <v>1520</v>
      </c>
      <c r="E1339" t="s">
        <v>4487</v>
      </c>
    </row>
    <row r="1340" spans="1:5" x14ac:dyDescent="0.25">
      <c r="A1340" t="s">
        <v>4488</v>
      </c>
      <c r="B1340">
        <v>2016</v>
      </c>
      <c r="C1340" t="s">
        <v>238</v>
      </c>
      <c r="D1340" t="s">
        <v>3816</v>
      </c>
      <c r="E1340" t="s">
        <v>4489</v>
      </c>
    </row>
    <row r="1341" spans="1:5" x14ac:dyDescent="0.25">
      <c r="A1341" t="s">
        <v>4490</v>
      </c>
      <c r="B1341">
        <v>2016</v>
      </c>
      <c r="C1341" t="s">
        <v>349</v>
      </c>
      <c r="D1341" t="s">
        <v>1517</v>
      </c>
      <c r="E1341" t="s">
        <v>4491</v>
      </c>
    </row>
    <row r="1342" spans="1:5" x14ac:dyDescent="0.25">
      <c r="A1342" t="s">
        <v>4492</v>
      </c>
      <c r="B1342">
        <v>2016</v>
      </c>
      <c r="C1342" t="s">
        <v>195</v>
      </c>
      <c r="D1342" t="s">
        <v>1517</v>
      </c>
      <c r="E1342" t="s">
        <v>4493</v>
      </c>
    </row>
    <row r="1343" spans="1:5" x14ac:dyDescent="0.25">
      <c r="A1343" t="s">
        <v>4494</v>
      </c>
      <c r="B1343">
        <v>2016</v>
      </c>
      <c r="C1343" t="s">
        <v>875</v>
      </c>
      <c r="D1343" t="s">
        <v>2387</v>
      </c>
      <c r="E1343" t="s">
        <v>4495</v>
      </c>
    </row>
    <row r="1344" spans="1:5" x14ac:dyDescent="0.25">
      <c r="A1344" t="s">
        <v>4496</v>
      </c>
      <c r="B1344">
        <v>2016</v>
      </c>
      <c r="C1344" t="s">
        <v>907</v>
      </c>
      <c r="D1344" t="s">
        <v>4497</v>
      </c>
      <c r="E1344" t="s">
        <v>4498</v>
      </c>
    </row>
    <row r="1345" spans="1:5" x14ac:dyDescent="0.25">
      <c r="A1345" t="s">
        <v>4499</v>
      </c>
      <c r="B1345">
        <v>2016</v>
      </c>
      <c r="C1345" t="s">
        <v>793</v>
      </c>
      <c r="D1345" t="s">
        <v>3082</v>
      </c>
      <c r="E1345" t="s">
        <v>4500</v>
      </c>
    </row>
    <row r="1346" spans="1:5" x14ac:dyDescent="0.25">
      <c r="A1346" t="s">
        <v>4501</v>
      </c>
      <c r="B1346">
        <v>2016</v>
      </c>
      <c r="C1346" t="s">
        <v>317</v>
      </c>
      <c r="D1346" t="s">
        <v>2392</v>
      </c>
      <c r="E1346" t="s">
        <v>4502</v>
      </c>
    </row>
    <row r="1347" spans="1:5" x14ac:dyDescent="0.25">
      <c r="A1347" t="s">
        <v>4503</v>
      </c>
      <c r="B1347">
        <v>2016</v>
      </c>
      <c r="C1347" t="s">
        <v>618</v>
      </c>
      <c r="D1347" t="s">
        <v>4504</v>
      </c>
      <c r="E1347" t="s">
        <v>4505</v>
      </c>
    </row>
    <row r="1348" spans="1:5" x14ac:dyDescent="0.25">
      <c r="A1348" t="s">
        <v>4506</v>
      </c>
      <c r="B1348">
        <v>2016</v>
      </c>
      <c r="C1348" t="s">
        <v>225</v>
      </c>
      <c r="D1348" t="s">
        <v>1551</v>
      </c>
      <c r="E1348" t="s">
        <v>4507</v>
      </c>
    </row>
    <row r="1349" spans="1:5" x14ac:dyDescent="0.25">
      <c r="A1349" t="s">
        <v>4508</v>
      </c>
      <c r="B1349">
        <v>2016</v>
      </c>
      <c r="C1349" t="s">
        <v>225</v>
      </c>
      <c r="D1349" t="s">
        <v>1551</v>
      </c>
      <c r="E1349" t="s">
        <v>4509</v>
      </c>
    </row>
    <row r="1350" spans="1:5" x14ac:dyDescent="0.25">
      <c r="A1350" t="s">
        <v>4510</v>
      </c>
      <c r="B1350">
        <v>2016</v>
      </c>
      <c r="C1350" t="s">
        <v>744</v>
      </c>
      <c r="D1350" t="s">
        <v>1551</v>
      </c>
      <c r="E1350" t="s">
        <v>4511</v>
      </c>
    </row>
    <row r="1351" spans="1:5" x14ac:dyDescent="0.25">
      <c r="A1351" t="s">
        <v>4512</v>
      </c>
      <c r="B1351">
        <v>2016</v>
      </c>
      <c r="C1351" t="s">
        <v>225</v>
      </c>
      <c r="D1351" t="s">
        <v>1551</v>
      </c>
      <c r="E1351" t="s">
        <v>4513</v>
      </c>
    </row>
    <row r="1352" spans="1:5" x14ac:dyDescent="0.25">
      <c r="A1352" t="s">
        <v>4514</v>
      </c>
      <c r="B1352">
        <v>2016</v>
      </c>
      <c r="C1352" t="s">
        <v>494</v>
      </c>
      <c r="D1352" t="s">
        <v>4515</v>
      </c>
      <c r="E1352" t="s">
        <v>4516</v>
      </c>
    </row>
    <row r="1353" spans="1:5" x14ac:dyDescent="0.25">
      <c r="A1353" t="s">
        <v>4517</v>
      </c>
      <c r="B1353">
        <v>2016</v>
      </c>
      <c r="C1353" t="s">
        <v>678</v>
      </c>
      <c r="D1353" t="s">
        <v>3842</v>
      </c>
      <c r="E1353" t="s">
        <v>4518</v>
      </c>
    </row>
    <row r="1354" spans="1:5" x14ac:dyDescent="0.25">
      <c r="A1354" t="s">
        <v>4519</v>
      </c>
      <c r="B1354">
        <v>2016</v>
      </c>
      <c r="C1354" t="s">
        <v>188</v>
      </c>
      <c r="D1354" t="s">
        <v>1564</v>
      </c>
      <c r="E1354" t="s">
        <v>4520</v>
      </c>
    </row>
    <row r="1355" spans="1:5" x14ac:dyDescent="0.25">
      <c r="A1355" t="s">
        <v>4521</v>
      </c>
      <c r="B1355">
        <v>2016</v>
      </c>
      <c r="C1355" t="s">
        <v>382</v>
      </c>
      <c r="D1355" t="s">
        <v>3100</v>
      </c>
      <c r="E1355" t="s">
        <v>4522</v>
      </c>
    </row>
    <row r="1356" spans="1:5" x14ac:dyDescent="0.25">
      <c r="A1356" t="s">
        <v>4523</v>
      </c>
      <c r="B1356">
        <v>2016</v>
      </c>
      <c r="C1356" t="s">
        <v>188</v>
      </c>
      <c r="D1356" t="s">
        <v>1579</v>
      </c>
      <c r="E1356" t="s">
        <v>4524</v>
      </c>
    </row>
    <row r="1357" spans="1:5" x14ac:dyDescent="0.25">
      <c r="A1357" t="s">
        <v>4525</v>
      </c>
      <c r="B1357">
        <v>2016</v>
      </c>
      <c r="C1357" t="s">
        <v>846</v>
      </c>
      <c r="D1357" t="s">
        <v>4526</v>
      </c>
      <c r="E1357" t="s">
        <v>4483</v>
      </c>
    </row>
    <row r="1358" spans="1:5" x14ac:dyDescent="0.25">
      <c r="A1358" t="s">
        <v>4527</v>
      </c>
      <c r="B1358">
        <v>2016</v>
      </c>
      <c r="C1358" t="s">
        <v>407</v>
      </c>
      <c r="D1358" t="s">
        <v>4528</v>
      </c>
      <c r="E1358" t="s">
        <v>4529</v>
      </c>
    </row>
    <row r="1359" spans="1:5" x14ac:dyDescent="0.25">
      <c r="A1359" t="s">
        <v>4530</v>
      </c>
      <c r="B1359">
        <v>2016</v>
      </c>
      <c r="C1359" t="s">
        <v>342</v>
      </c>
      <c r="D1359" t="s">
        <v>4531</v>
      </c>
      <c r="E1359" t="s">
        <v>4532</v>
      </c>
    </row>
    <row r="1360" spans="1:5" x14ac:dyDescent="0.25">
      <c r="A1360" t="s">
        <v>4533</v>
      </c>
      <c r="B1360">
        <v>2016</v>
      </c>
      <c r="C1360" t="s">
        <v>731</v>
      </c>
      <c r="D1360" t="s">
        <v>4534</v>
      </c>
      <c r="E1360" t="s">
        <v>4535</v>
      </c>
    </row>
    <row r="1361" spans="1:5" x14ac:dyDescent="0.25">
      <c r="A1361" t="s">
        <v>4536</v>
      </c>
      <c r="B1361">
        <v>2016</v>
      </c>
      <c r="C1361" t="s">
        <v>558</v>
      </c>
      <c r="D1361" t="s">
        <v>4537</v>
      </c>
      <c r="E1361" t="s">
        <v>4538</v>
      </c>
    </row>
    <row r="1362" spans="1:5" x14ac:dyDescent="0.25">
      <c r="A1362" t="s">
        <v>4539</v>
      </c>
      <c r="B1362">
        <v>2016</v>
      </c>
      <c r="C1362" t="s">
        <v>611</v>
      </c>
      <c r="D1362" t="s">
        <v>4540</v>
      </c>
      <c r="E1362" t="s">
        <v>4541</v>
      </c>
    </row>
    <row r="1363" spans="1:5" x14ac:dyDescent="0.25">
      <c r="A1363" t="s">
        <v>4542</v>
      </c>
      <c r="B1363">
        <v>2016</v>
      </c>
      <c r="C1363" t="s">
        <v>201</v>
      </c>
      <c r="D1363" t="s">
        <v>4540</v>
      </c>
      <c r="E1363" t="s">
        <v>4543</v>
      </c>
    </row>
    <row r="1364" spans="1:5" x14ac:dyDescent="0.25">
      <c r="A1364" t="s">
        <v>4544</v>
      </c>
      <c r="B1364">
        <v>2016</v>
      </c>
      <c r="C1364" t="s">
        <v>375</v>
      </c>
      <c r="D1364" t="s">
        <v>4545</v>
      </c>
      <c r="E1364" t="s">
        <v>4546</v>
      </c>
    </row>
    <row r="1365" spans="1:5" x14ac:dyDescent="0.25">
      <c r="A1365" t="s">
        <v>4547</v>
      </c>
      <c r="B1365">
        <v>2016</v>
      </c>
      <c r="C1365" t="s">
        <v>249</v>
      </c>
      <c r="D1365" t="s">
        <v>4548</v>
      </c>
      <c r="E1365" t="s">
        <v>4549</v>
      </c>
    </row>
    <row r="1366" spans="1:5" x14ac:dyDescent="0.25">
      <c r="A1366" t="s">
        <v>4550</v>
      </c>
      <c r="B1366">
        <v>2016</v>
      </c>
      <c r="C1366" t="s">
        <v>439</v>
      </c>
      <c r="D1366" t="s">
        <v>4540</v>
      </c>
      <c r="E1366" t="s">
        <v>4551</v>
      </c>
    </row>
    <row r="1367" spans="1:5" x14ac:dyDescent="0.25">
      <c r="A1367" t="s">
        <v>4552</v>
      </c>
      <c r="B1367">
        <v>2016</v>
      </c>
      <c r="C1367" t="s">
        <v>275</v>
      </c>
      <c r="D1367" t="s">
        <v>4553</v>
      </c>
      <c r="E1367" t="s">
        <v>4554</v>
      </c>
    </row>
    <row r="1368" spans="1:5" x14ac:dyDescent="0.25">
      <c r="A1368" t="s">
        <v>4555</v>
      </c>
      <c r="B1368">
        <v>2016</v>
      </c>
      <c r="C1368" t="s">
        <v>177</v>
      </c>
      <c r="D1368" t="s">
        <v>2089</v>
      </c>
      <c r="E1368" t="s">
        <v>4556</v>
      </c>
    </row>
    <row r="1369" spans="1:5" x14ac:dyDescent="0.25">
      <c r="A1369" t="s">
        <v>4557</v>
      </c>
      <c r="B1369">
        <v>2016</v>
      </c>
      <c r="C1369" t="s">
        <v>202</v>
      </c>
      <c r="D1369" t="s">
        <v>1981</v>
      </c>
      <c r="E1369" t="s">
        <v>4558</v>
      </c>
    </row>
    <row r="1370" spans="1:5" x14ac:dyDescent="0.25">
      <c r="A1370" t="s">
        <v>4559</v>
      </c>
      <c r="B1370">
        <v>2016</v>
      </c>
      <c r="C1370" t="s">
        <v>384</v>
      </c>
      <c r="D1370" t="s">
        <v>2744</v>
      </c>
      <c r="E1370" t="s">
        <v>4560</v>
      </c>
    </row>
    <row r="1371" spans="1:5" x14ac:dyDescent="0.25">
      <c r="A1371" t="s">
        <v>4561</v>
      </c>
      <c r="B1371">
        <v>2016</v>
      </c>
      <c r="C1371" t="s">
        <v>179</v>
      </c>
      <c r="D1371" t="s">
        <v>1666</v>
      </c>
      <c r="E1371" t="s">
        <v>4562</v>
      </c>
    </row>
    <row r="1372" spans="1:5" x14ac:dyDescent="0.25">
      <c r="A1372" t="s">
        <v>4563</v>
      </c>
      <c r="B1372">
        <v>2016</v>
      </c>
      <c r="C1372" t="s">
        <v>692</v>
      </c>
      <c r="D1372" t="s">
        <v>2075</v>
      </c>
      <c r="E1372" t="s">
        <v>4564</v>
      </c>
    </row>
    <row r="1373" spans="1:5" x14ac:dyDescent="0.25">
      <c r="A1373" t="s">
        <v>4565</v>
      </c>
      <c r="B1373">
        <v>2016</v>
      </c>
      <c r="C1373" t="s">
        <v>214</v>
      </c>
      <c r="D1373" t="s">
        <v>1631</v>
      </c>
      <c r="E1373" t="s">
        <v>4566</v>
      </c>
    </row>
    <row r="1374" spans="1:5" x14ac:dyDescent="0.25">
      <c r="A1374" t="s">
        <v>4567</v>
      </c>
      <c r="B1374">
        <v>2016</v>
      </c>
      <c r="C1374" t="s">
        <v>437</v>
      </c>
      <c r="D1374" t="s">
        <v>2007</v>
      </c>
      <c r="E1374" t="s">
        <v>4568</v>
      </c>
    </row>
    <row r="1375" spans="1:5" x14ac:dyDescent="0.25">
      <c r="A1375" t="s">
        <v>4569</v>
      </c>
      <c r="B1375">
        <v>2016</v>
      </c>
      <c r="C1375" t="s">
        <v>179</v>
      </c>
      <c r="D1375" t="s">
        <v>2644</v>
      </c>
      <c r="E1375" t="s">
        <v>4570</v>
      </c>
    </row>
    <row r="1376" spans="1:5" x14ac:dyDescent="0.25">
      <c r="A1376" t="s">
        <v>4571</v>
      </c>
      <c r="B1376">
        <v>2016</v>
      </c>
      <c r="C1376" t="s">
        <v>462</v>
      </c>
      <c r="D1376" t="s">
        <v>4572</v>
      </c>
      <c r="E1376" t="s">
        <v>4573</v>
      </c>
    </row>
    <row r="1377" spans="1:5" x14ac:dyDescent="0.25">
      <c r="A1377" t="s">
        <v>4574</v>
      </c>
      <c r="B1377">
        <v>2016</v>
      </c>
      <c r="C1377" t="s">
        <v>228</v>
      </c>
      <c r="D1377" t="s">
        <v>2790</v>
      </c>
      <c r="E1377" t="s">
        <v>4575</v>
      </c>
    </row>
    <row r="1378" spans="1:5" x14ac:dyDescent="0.25">
      <c r="A1378" t="s">
        <v>4576</v>
      </c>
      <c r="B1378">
        <v>2016</v>
      </c>
      <c r="C1378" t="s">
        <v>180</v>
      </c>
      <c r="D1378" t="s">
        <v>1803</v>
      </c>
      <c r="E1378" t="s">
        <v>4577</v>
      </c>
    </row>
    <row r="1379" spans="1:5" x14ac:dyDescent="0.25">
      <c r="A1379" t="s">
        <v>4578</v>
      </c>
      <c r="B1379">
        <v>2016</v>
      </c>
      <c r="C1379" t="s">
        <v>374</v>
      </c>
      <c r="D1379" t="s">
        <v>4579</v>
      </c>
      <c r="E1379" t="s">
        <v>4580</v>
      </c>
    </row>
    <row r="1380" spans="1:5" x14ac:dyDescent="0.25">
      <c r="A1380" t="s">
        <v>4581</v>
      </c>
      <c r="B1380">
        <v>2016</v>
      </c>
      <c r="C1380" t="s">
        <v>189</v>
      </c>
      <c r="D1380" t="s">
        <v>1724</v>
      </c>
      <c r="E1380" t="s">
        <v>4582</v>
      </c>
    </row>
    <row r="1381" spans="1:5" x14ac:dyDescent="0.25">
      <c r="A1381" t="s">
        <v>4583</v>
      </c>
      <c r="B1381">
        <v>2016</v>
      </c>
      <c r="C1381" t="s">
        <v>175</v>
      </c>
      <c r="D1381" t="s">
        <v>1660</v>
      </c>
      <c r="E1381" t="s">
        <v>4584</v>
      </c>
    </row>
    <row r="1382" spans="1:5" x14ac:dyDescent="0.25">
      <c r="A1382" t="s">
        <v>4585</v>
      </c>
      <c r="B1382">
        <v>2016</v>
      </c>
      <c r="C1382" t="s">
        <v>190</v>
      </c>
      <c r="D1382" t="s">
        <v>1729</v>
      </c>
      <c r="E1382" t="s">
        <v>4586</v>
      </c>
    </row>
    <row r="1383" spans="1:5" x14ac:dyDescent="0.25">
      <c r="A1383" t="s">
        <v>4587</v>
      </c>
      <c r="B1383">
        <v>2016</v>
      </c>
      <c r="C1383" t="s">
        <v>579</v>
      </c>
      <c r="D1383" t="s">
        <v>1744</v>
      </c>
      <c r="E1383" t="s">
        <v>4588</v>
      </c>
    </row>
    <row r="1384" spans="1:5" x14ac:dyDescent="0.25">
      <c r="A1384" t="s">
        <v>4589</v>
      </c>
      <c r="B1384">
        <v>2016</v>
      </c>
      <c r="C1384" t="s">
        <v>374</v>
      </c>
      <c r="D1384" t="s">
        <v>4579</v>
      </c>
      <c r="E1384" t="s">
        <v>4590</v>
      </c>
    </row>
    <row r="1385" spans="1:5" x14ac:dyDescent="0.25">
      <c r="A1385" t="s">
        <v>4591</v>
      </c>
      <c r="B1385">
        <v>2016</v>
      </c>
      <c r="C1385" t="s">
        <v>179</v>
      </c>
      <c r="D1385" t="s">
        <v>4592</v>
      </c>
      <c r="E1385" t="s">
        <v>4593</v>
      </c>
    </row>
    <row r="1386" spans="1:5" x14ac:dyDescent="0.25">
      <c r="A1386" t="s">
        <v>4594</v>
      </c>
      <c r="B1386">
        <v>2016</v>
      </c>
      <c r="C1386" t="s">
        <v>313</v>
      </c>
      <c r="D1386" t="s">
        <v>1803</v>
      </c>
      <c r="E1386" t="s">
        <v>4595</v>
      </c>
    </row>
    <row r="1387" spans="1:5" x14ac:dyDescent="0.25">
      <c r="A1387" t="s">
        <v>4596</v>
      </c>
      <c r="B1387">
        <v>2016</v>
      </c>
      <c r="C1387" t="s">
        <v>355</v>
      </c>
      <c r="D1387" t="s">
        <v>3335</v>
      </c>
      <c r="E1387" t="s">
        <v>4597</v>
      </c>
    </row>
    <row r="1388" spans="1:5" x14ac:dyDescent="0.25">
      <c r="A1388" t="s">
        <v>4598</v>
      </c>
      <c r="B1388">
        <v>2016</v>
      </c>
      <c r="C1388" t="s">
        <v>338</v>
      </c>
      <c r="D1388" t="s">
        <v>3965</v>
      </c>
      <c r="E1388" t="s">
        <v>4599</v>
      </c>
    </row>
    <row r="1389" spans="1:5" x14ac:dyDescent="0.25">
      <c r="A1389" t="s">
        <v>4600</v>
      </c>
      <c r="B1389">
        <v>2016</v>
      </c>
      <c r="C1389" t="s">
        <v>214</v>
      </c>
      <c r="D1389" t="s">
        <v>1631</v>
      </c>
      <c r="E1389" t="s">
        <v>4601</v>
      </c>
    </row>
    <row r="1390" spans="1:5" x14ac:dyDescent="0.25">
      <c r="A1390" t="s">
        <v>4602</v>
      </c>
      <c r="B1390">
        <v>2016</v>
      </c>
      <c r="C1390" t="s">
        <v>403</v>
      </c>
      <c r="D1390" t="s">
        <v>1666</v>
      </c>
      <c r="E1390" t="s">
        <v>4603</v>
      </c>
    </row>
    <row r="1391" spans="1:5" x14ac:dyDescent="0.25">
      <c r="A1391" t="s">
        <v>4604</v>
      </c>
      <c r="B1391">
        <v>2016</v>
      </c>
      <c r="C1391" t="s">
        <v>260</v>
      </c>
      <c r="D1391" t="s">
        <v>2614</v>
      </c>
      <c r="E1391" t="s">
        <v>4605</v>
      </c>
    </row>
    <row r="1392" spans="1:5" x14ac:dyDescent="0.25">
      <c r="A1392" t="s">
        <v>4606</v>
      </c>
      <c r="B1392">
        <v>2016</v>
      </c>
      <c r="C1392" t="s">
        <v>197</v>
      </c>
      <c r="D1392" t="s">
        <v>1703</v>
      </c>
      <c r="E1392" t="s">
        <v>4607</v>
      </c>
    </row>
    <row r="1393" spans="1:5" x14ac:dyDescent="0.25">
      <c r="A1393" t="s">
        <v>4608</v>
      </c>
      <c r="B1393">
        <v>2016</v>
      </c>
      <c r="C1393" t="s">
        <v>200</v>
      </c>
      <c r="D1393" t="s">
        <v>2030</v>
      </c>
      <c r="E1393" t="s">
        <v>4609</v>
      </c>
    </row>
    <row r="1394" spans="1:5" x14ac:dyDescent="0.25">
      <c r="A1394" t="s">
        <v>4610</v>
      </c>
      <c r="B1394">
        <v>2016</v>
      </c>
      <c r="C1394" t="s">
        <v>811</v>
      </c>
      <c r="D1394" t="s">
        <v>4611</v>
      </c>
      <c r="E1394" t="s">
        <v>4612</v>
      </c>
    </row>
    <row r="1395" spans="1:5" x14ac:dyDescent="0.25">
      <c r="A1395" t="s">
        <v>4613</v>
      </c>
      <c r="B1395">
        <v>2016</v>
      </c>
      <c r="C1395" t="s">
        <v>230</v>
      </c>
      <c r="D1395" t="s">
        <v>4614</v>
      </c>
      <c r="E1395" t="s">
        <v>4615</v>
      </c>
    </row>
    <row r="1396" spans="1:5" x14ac:dyDescent="0.25">
      <c r="A1396" t="s">
        <v>4616</v>
      </c>
      <c r="B1396">
        <v>2016</v>
      </c>
      <c r="C1396" t="s">
        <v>612</v>
      </c>
      <c r="D1396" t="s">
        <v>4617</v>
      </c>
      <c r="E1396" t="s">
        <v>4618</v>
      </c>
    </row>
    <row r="1397" spans="1:5" x14ac:dyDescent="0.25">
      <c r="A1397" t="s">
        <v>4619</v>
      </c>
      <c r="B1397">
        <v>2016</v>
      </c>
      <c r="C1397" t="s">
        <v>182</v>
      </c>
      <c r="D1397" t="s">
        <v>1941</v>
      </c>
      <c r="E1397" t="s">
        <v>4620</v>
      </c>
    </row>
    <row r="1398" spans="1:5" x14ac:dyDescent="0.25">
      <c r="A1398" t="s">
        <v>4621</v>
      </c>
      <c r="B1398">
        <v>2016</v>
      </c>
      <c r="C1398" t="s">
        <v>183</v>
      </c>
      <c r="D1398" t="s">
        <v>1716</v>
      </c>
      <c r="E1398" t="s">
        <v>4622</v>
      </c>
    </row>
    <row r="1399" spans="1:5" x14ac:dyDescent="0.25">
      <c r="A1399" t="s">
        <v>4623</v>
      </c>
      <c r="B1399">
        <v>2016</v>
      </c>
      <c r="C1399" t="s">
        <v>176</v>
      </c>
      <c r="D1399" t="s">
        <v>1792</v>
      </c>
      <c r="E1399" t="s">
        <v>4624</v>
      </c>
    </row>
    <row r="1400" spans="1:5" x14ac:dyDescent="0.25">
      <c r="A1400" t="s">
        <v>4625</v>
      </c>
      <c r="B1400">
        <v>2016</v>
      </c>
      <c r="C1400" t="s">
        <v>200</v>
      </c>
      <c r="D1400" t="s">
        <v>2030</v>
      </c>
      <c r="E1400" t="s">
        <v>4626</v>
      </c>
    </row>
    <row r="1401" spans="1:5" x14ac:dyDescent="0.25">
      <c r="A1401" t="s">
        <v>4627</v>
      </c>
      <c r="B1401">
        <v>2016</v>
      </c>
      <c r="C1401" t="s">
        <v>177</v>
      </c>
      <c r="D1401" t="s">
        <v>2089</v>
      </c>
      <c r="E1401" t="s">
        <v>4628</v>
      </c>
    </row>
    <row r="1402" spans="1:5" x14ac:dyDescent="0.25">
      <c r="A1402" t="s">
        <v>4629</v>
      </c>
      <c r="B1402">
        <v>2016</v>
      </c>
      <c r="C1402" t="s">
        <v>631</v>
      </c>
      <c r="D1402" t="s">
        <v>3159</v>
      </c>
      <c r="E1402" t="s">
        <v>4630</v>
      </c>
    </row>
    <row r="1403" spans="1:5" x14ac:dyDescent="0.25">
      <c r="A1403" t="s">
        <v>4631</v>
      </c>
      <c r="B1403">
        <v>2016</v>
      </c>
      <c r="C1403" t="s">
        <v>714</v>
      </c>
      <c r="D1403" t="s">
        <v>4632</v>
      </c>
      <c r="E1403" t="s">
        <v>4633</v>
      </c>
    </row>
    <row r="1404" spans="1:5" x14ac:dyDescent="0.25">
      <c r="A1404" t="s">
        <v>4634</v>
      </c>
      <c r="B1404">
        <v>2016</v>
      </c>
      <c r="C1404" t="s">
        <v>367</v>
      </c>
      <c r="D1404" t="s">
        <v>2041</v>
      </c>
      <c r="E1404" t="s">
        <v>4635</v>
      </c>
    </row>
    <row r="1405" spans="1:5" x14ac:dyDescent="0.25">
      <c r="A1405" t="s">
        <v>4636</v>
      </c>
      <c r="B1405">
        <v>2016</v>
      </c>
      <c r="C1405" t="s">
        <v>802</v>
      </c>
      <c r="D1405" t="s">
        <v>1719</v>
      </c>
      <c r="E1405" t="s">
        <v>4637</v>
      </c>
    </row>
    <row r="1406" spans="1:5" x14ac:dyDescent="0.25">
      <c r="A1406" t="s">
        <v>4638</v>
      </c>
      <c r="B1406">
        <v>2016</v>
      </c>
      <c r="C1406" t="s">
        <v>329</v>
      </c>
      <c r="D1406" t="s">
        <v>3941</v>
      </c>
      <c r="E1406" t="s">
        <v>4639</v>
      </c>
    </row>
    <row r="1407" spans="1:5" x14ac:dyDescent="0.25">
      <c r="A1407" t="s">
        <v>4640</v>
      </c>
      <c r="B1407">
        <v>2016</v>
      </c>
      <c r="C1407" t="s">
        <v>176</v>
      </c>
      <c r="D1407" t="s">
        <v>4641</v>
      </c>
      <c r="E1407" t="s">
        <v>4642</v>
      </c>
    </row>
    <row r="1408" spans="1:5" x14ac:dyDescent="0.25">
      <c r="A1408" t="s">
        <v>4643</v>
      </c>
      <c r="B1408">
        <v>2016</v>
      </c>
      <c r="C1408" t="s">
        <v>212</v>
      </c>
      <c r="D1408" t="s">
        <v>1755</v>
      </c>
      <c r="E1408" t="s">
        <v>4644</v>
      </c>
    </row>
    <row r="1409" spans="1:5" x14ac:dyDescent="0.25">
      <c r="A1409" t="s">
        <v>4645</v>
      </c>
      <c r="B1409">
        <v>2016</v>
      </c>
      <c r="C1409" t="s">
        <v>178</v>
      </c>
      <c r="D1409" t="s">
        <v>1646</v>
      </c>
      <c r="E1409" t="s">
        <v>4646</v>
      </c>
    </row>
    <row r="1410" spans="1:5" x14ac:dyDescent="0.25">
      <c r="A1410" t="s">
        <v>4647</v>
      </c>
      <c r="B1410">
        <v>2016</v>
      </c>
      <c r="C1410" t="s">
        <v>254</v>
      </c>
      <c r="D1410" t="s">
        <v>1905</v>
      </c>
      <c r="E1410" t="s">
        <v>4648</v>
      </c>
    </row>
    <row r="1411" spans="1:5" x14ac:dyDescent="0.25">
      <c r="A1411" t="s">
        <v>4649</v>
      </c>
      <c r="B1411">
        <v>2016</v>
      </c>
      <c r="C1411" t="s">
        <v>184</v>
      </c>
      <c r="D1411" t="s">
        <v>1821</v>
      </c>
      <c r="E1411" t="s">
        <v>4650</v>
      </c>
    </row>
    <row r="1412" spans="1:5" x14ac:dyDescent="0.25">
      <c r="A1412" t="s">
        <v>4651</v>
      </c>
      <c r="B1412">
        <v>2016</v>
      </c>
      <c r="C1412" t="s">
        <v>175</v>
      </c>
      <c r="D1412" t="s">
        <v>1806</v>
      </c>
      <c r="E1412" t="s">
        <v>4652</v>
      </c>
    </row>
    <row r="1413" spans="1:5" x14ac:dyDescent="0.25">
      <c r="A1413" t="s">
        <v>4653</v>
      </c>
      <c r="B1413">
        <v>2016</v>
      </c>
      <c r="C1413" t="s">
        <v>175</v>
      </c>
      <c r="D1413" t="s">
        <v>1675</v>
      </c>
      <c r="E1413" t="s">
        <v>4654</v>
      </c>
    </row>
    <row r="1414" spans="1:5" x14ac:dyDescent="0.25">
      <c r="A1414" t="s">
        <v>4655</v>
      </c>
      <c r="B1414">
        <v>2016</v>
      </c>
      <c r="C1414" t="s">
        <v>831</v>
      </c>
      <c r="D1414" t="s">
        <v>4656</v>
      </c>
      <c r="E1414" t="s">
        <v>4657</v>
      </c>
    </row>
    <row r="1415" spans="1:5" x14ac:dyDescent="0.25">
      <c r="A1415" t="s">
        <v>4658</v>
      </c>
      <c r="B1415">
        <v>2016</v>
      </c>
      <c r="C1415" t="s">
        <v>251</v>
      </c>
      <c r="D1415" t="s">
        <v>3483</v>
      </c>
      <c r="E1415" t="s">
        <v>4659</v>
      </c>
    </row>
    <row r="1416" spans="1:5" x14ac:dyDescent="0.25">
      <c r="A1416" t="s">
        <v>4660</v>
      </c>
      <c r="B1416">
        <v>2016</v>
      </c>
      <c r="C1416" t="s">
        <v>768</v>
      </c>
      <c r="D1416" t="s">
        <v>2041</v>
      </c>
      <c r="E1416" t="s">
        <v>4661</v>
      </c>
    </row>
    <row r="1417" spans="1:5" x14ac:dyDescent="0.25">
      <c r="A1417" t="s">
        <v>4662</v>
      </c>
      <c r="B1417">
        <v>2016</v>
      </c>
      <c r="C1417" t="s">
        <v>196</v>
      </c>
      <c r="D1417" t="s">
        <v>1683</v>
      </c>
      <c r="E1417" t="s">
        <v>4663</v>
      </c>
    </row>
    <row r="1418" spans="1:5" x14ac:dyDescent="0.25">
      <c r="A1418" t="s">
        <v>4664</v>
      </c>
      <c r="B1418">
        <v>2016</v>
      </c>
      <c r="C1418" t="s">
        <v>310</v>
      </c>
      <c r="D1418" t="s">
        <v>1902</v>
      </c>
      <c r="E1418" t="s">
        <v>4665</v>
      </c>
    </row>
    <row r="1419" spans="1:5" x14ac:dyDescent="0.25">
      <c r="A1419" t="s">
        <v>4666</v>
      </c>
      <c r="B1419">
        <v>2016</v>
      </c>
      <c r="C1419" t="s">
        <v>209</v>
      </c>
      <c r="D1419" t="s">
        <v>2638</v>
      </c>
      <c r="E1419" t="s">
        <v>4667</v>
      </c>
    </row>
    <row r="1420" spans="1:5" x14ac:dyDescent="0.25">
      <c r="A1420" t="s">
        <v>4668</v>
      </c>
      <c r="B1420">
        <v>2016</v>
      </c>
      <c r="C1420" t="s">
        <v>262</v>
      </c>
      <c r="D1420" t="s">
        <v>2829</v>
      </c>
      <c r="E1420" t="s">
        <v>4669</v>
      </c>
    </row>
    <row r="1421" spans="1:5" x14ac:dyDescent="0.25">
      <c r="A1421" t="s">
        <v>4670</v>
      </c>
      <c r="B1421">
        <v>2016</v>
      </c>
      <c r="C1421" t="s">
        <v>867</v>
      </c>
      <c r="D1421" t="s">
        <v>4671</v>
      </c>
      <c r="E1421" t="s">
        <v>4672</v>
      </c>
    </row>
    <row r="1422" spans="1:5" x14ac:dyDescent="0.25">
      <c r="A1422" t="s">
        <v>4673</v>
      </c>
      <c r="B1422">
        <v>2016</v>
      </c>
      <c r="C1422" t="s">
        <v>274</v>
      </c>
      <c r="D1422" t="s">
        <v>3486</v>
      </c>
      <c r="E1422" t="s">
        <v>4674</v>
      </c>
    </row>
    <row r="1423" spans="1:5" x14ac:dyDescent="0.25">
      <c r="A1423" t="s">
        <v>4675</v>
      </c>
      <c r="B1423">
        <v>2016</v>
      </c>
      <c r="C1423" t="s">
        <v>379</v>
      </c>
      <c r="D1423" t="s">
        <v>2760</v>
      </c>
      <c r="E1423" t="s">
        <v>4676</v>
      </c>
    </row>
    <row r="1424" spans="1:5" x14ac:dyDescent="0.25">
      <c r="A1424" t="s">
        <v>4677</v>
      </c>
      <c r="B1424">
        <v>2016</v>
      </c>
      <c r="C1424" t="s">
        <v>327</v>
      </c>
      <c r="D1424" t="s">
        <v>4678</v>
      </c>
      <c r="E1424" t="s">
        <v>4679</v>
      </c>
    </row>
    <row r="1425" spans="1:5" x14ac:dyDescent="0.25">
      <c r="A1425" t="s">
        <v>4680</v>
      </c>
      <c r="B1425">
        <v>2016</v>
      </c>
      <c r="C1425" t="s">
        <v>236</v>
      </c>
      <c r="D1425" t="s">
        <v>3183</v>
      </c>
      <c r="E1425" t="s">
        <v>4681</v>
      </c>
    </row>
    <row r="1426" spans="1:5" x14ac:dyDescent="0.25">
      <c r="A1426" t="s">
        <v>4682</v>
      </c>
      <c r="B1426">
        <v>2016</v>
      </c>
      <c r="C1426" t="s">
        <v>198</v>
      </c>
      <c r="D1426" t="s">
        <v>1719</v>
      </c>
      <c r="E1426" t="s">
        <v>4683</v>
      </c>
    </row>
    <row r="1427" spans="1:5" x14ac:dyDescent="0.25">
      <c r="A1427" t="s">
        <v>4684</v>
      </c>
      <c r="B1427">
        <v>2016</v>
      </c>
      <c r="C1427" t="s">
        <v>183</v>
      </c>
      <c r="D1427" t="s">
        <v>1716</v>
      </c>
      <c r="E1427" t="s">
        <v>4685</v>
      </c>
    </row>
    <row r="1428" spans="1:5" x14ac:dyDescent="0.25">
      <c r="A1428" t="s">
        <v>4686</v>
      </c>
      <c r="B1428">
        <v>2016</v>
      </c>
      <c r="C1428" t="s">
        <v>212</v>
      </c>
      <c r="D1428" t="s">
        <v>1755</v>
      </c>
      <c r="E1428" t="s">
        <v>4687</v>
      </c>
    </row>
    <row r="1429" spans="1:5" x14ac:dyDescent="0.25">
      <c r="A1429" t="s">
        <v>4688</v>
      </c>
      <c r="B1429">
        <v>2016</v>
      </c>
      <c r="C1429" t="s">
        <v>192</v>
      </c>
      <c r="D1429" t="s">
        <v>1672</v>
      </c>
      <c r="E1429" t="s">
        <v>4689</v>
      </c>
    </row>
    <row r="1430" spans="1:5" x14ac:dyDescent="0.25">
      <c r="A1430" t="s">
        <v>4690</v>
      </c>
      <c r="B1430">
        <v>2016</v>
      </c>
      <c r="C1430" t="s">
        <v>253</v>
      </c>
      <c r="D1430" t="s">
        <v>2016</v>
      </c>
      <c r="E1430" t="s">
        <v>4691</v>
      </c>
    </row>
    <row r="1431" spans="1:5" x14ac:dyDescent="0.25">
      <c r="A1431" t="s">
        <v>4692</v>
      </c>
      <c r="B1431">
        <v>2016</v>
      </c>
      <c r="C1431" t="s">
        <v>810</v>
      </c>
      <c r="D1431" t="s">
        <v>4693</v>
      </c>
      <c r="E1431" t="s">
        <v>4694</v>
      </c>
    </row>
    <row r="1432" spans="1:5" x14ac:dyDescent="0.25">
      <c r="A1432" t="s">
        <v>4695</v>
      </c>
      <c r="B1432">
        <v>2016</v>
      </c>
      <c r="C1432" t="s">
        <v>545</v>
      </c>
      <c r="D1432" t="s">
        <v>2795</v>
      </c>
      <c r="E1432" t="s">
        <v>4696</v>
      </c>
    </row>
    <row r="1433" spans="1:5" x14ac:dyDescent="0.25">
      <c r="A1433" t="s">
        <v>4697</v>
      </c>
      <c r="B1433">
        <v>2016</v>
      </c>
      <c r="C1433" t="s">
        <v>192</v>
      </c>
      <c r="D1433" t="s">
        <v>1672</v>
      </c>
      <c r="E1433" t="s">
        <v>1515</v>
      </c>
    </row>
    <row r="1434" spans="1:5" x14ac:dyDescent="0.25">
      <c r="A1434" t="s">
        <v>4698</v>
      </c>
      <c r="B1434">
        <v>2016</v>
      </c>
      <c r="C1434" t="s">
        <v>176</v>
      </c>
      <c r="D1434" t="s">
        <v>1792</v>
      </c>
      <c r="E1434" t="s">
        <v>4699</v>
      </c>
    </row>
    <row r="1435" spans="1:5" x14ac:dyDescent="0.25">
      <c r="A1435" t="s">
        <v>4700</v>
      </c>
      <c r="B1435">
        <v>2016</v>
      </c>
      <c r="C1435" t="s">
        <v>253</v>
      </c>
      <c r="D1435" t="s">
        <v>2016</v>
      </c>
      <c r="E1435" t="s">
        <v>4701</v>
      </c>
    </row>
    <row r="1436" spans="1:5" x14ac:dyDescent="0.25">
      <c r="A1436" t="s">
        <v>4702</v>
      </c>
      <c r="B1436">
        <v>2016</v>
      </c>
      <c r="C1436" t="s">
        <v>857</v>
      </c>
      <c r="D1436" t="s">
        <v>4703</v>
      </c>
      <c r="E1436" t="s">
        <v>4704</v>
      </c>
    </row>
    <row r="1437" spans="1:5" x14ac:dyDescent="0.25">
      <c r="A1437" t="s">
        <v>4705</v>
      </c>
      <c r="B1437">
        <v>2016</v>
      </c>
      <c r="C1437" t="s">
        <v>606</v>
      </c>
      <c r="D1437" t="s">
        <v>4706</v>
      </c>
      <c r="E1437" t="s">
        <v>4707</v>
      </c>
    </row>
    <row r="1438" spans="1:5" x14ac:dyDescent="0.25">
      <c r="A1438" t="s">
        <v>4708</v>
      </c>
      <c r="B1438">
        <v>2016</v>
      </c>
      <c r="C1438" t="s">
        <v>250</v>
      </c>
      <c r="D1438" t="s">
        <v>1969</v>
      </c>
      <c r="E1438" t="s">
        <v>4709</v>
      </c>
    </row>
    <row r="1439" spans="1:5" x14ac:dyDescent="0.25">
      <c r="A1439" t="s">
        <v>4710</v>
      </c>
      <c r="B1439">
        <v>2016</v>
      </c>
      <c r="C1439" t="s">
        <v>175</v>
      </c>
      <c r="D1439" t="s">
        <v>1675</v>
      </c>
      <c r="E1439" t="s">
        <v>4711</v>
      </c>
    </row>
    <row r="1440" spans="1:5" x14ac:dyDescent="0.25">
      <c r="A1440" t="s">
        <v>4712</v>
      </c>
      <c r="B1440">
        <v>2016</v>
      </c>
      <c r="C1440" t="s">
        <v>743</v>
      </c>
      <c r="D1440" t="s">
        <v>4713</v>
      </c>
      <c r="E1440" t="s">
        <v>4714</v>
      </c>
    </row>
    <row r="1441" spans="1:5" x14ac:dyDescent="0.25">
      <c r="A1441" t="s">
        <v>4715</v>
      </c>
      <c r="B1441">
        <v>2016</v>
      </c>
      <c r="C1441" t="s">
        <v>733</v>
      </c>
      <c r="D1441" t="s">
        <v>4716</v>
      </c>
      <c r="E1441" t="s">
        <v>4717</v>
      </c>
    </row>
    <row r="1442" spans="1:5" x14ac:dyDescent="0.25">
      <c r="A1442" t="s">
        <v>4718</v>
      </c>
      <c r="B1442">
        <v>2016</v>
      </c>
      <c r="C1442" t="s">
        <v>319</v>
      </c>
      <c r="D1442" t="s">
        <v>4719</v>
      </c>
      <c r="E1442" t="s">
        <v>4720</v>
      </c>
    </row>
    <row r="1443" spans="1:5" x14ac:dyDescent="0.25">
      <c r="A1443" t="s">
        <v>4721</v>
      </c>
      <c r="B1443">
        <v>2016</v>
      </c>
      <c r="C1443" t="s">
        <v>204</v>
      </c>
      <c r="D1443" t="s">
        <v>2016</v>
      </c>
      <c r="E1443" t="s">
        <v>4722</v>
      </c>
    </row>
    <row r="1444" spans="1:5" x14ac:dyDescent="0.25">
      <c r="A1444" t="s">
        <v>4723</v>
      </c>
      <c r="B1444">
        <v>2016</v>
      </c>
      <c r="C1444" t="s">
        <v>199</v>
      </c>
      <c r="D1444" t="s">
        <v>1675</v>
      </c>
      <c r="E1444" t="s">
        <v>4724</v>
      </c>
    </row>
    <row r="1445" spans="1:5" x14ac:dyDescent="0.25">
      <c r="A1445" t="s">
        <v>4725</v>
      </c>
      <c r="B1445">
        <v>2016</v>
      </c>
      <c r="C1445" t="s">
        <v>614</v>
      </c>
      <c r="D1445" t="s">
        <v>4726</v>
      </c>
      <c r="E1445" t="s">
        <v>4727</v>
      </c>
    </row>
    <row r="1446" spans="1:5" x14ac:dyDescent="0.25">
      <c r="A1446" t="s">
        <v>4728</v>
      </c>
      <c r="B1446">
        <v>2016</v>
      </c>
      <c r="C1446" t="s">
        <v>176</v>
      </c>
      <c r="D1446" t="s">
        <v>1792</v>
      </c>
      <c r="E1446" t="s">
        <v>4729</v>
      </c>
    </row>
    <row r="1447" spans="1:5" x14ac:dyDescent="0.25">
      <c r="A1447" t="s">
        <v>4730</v>
      </c>
      <c r="B1447">
        <v>2016</v>
      </c>
      <c r="C1447" t="s">
        <v>180</v>
      </c>
      <c r="D1447" t="s">
        <v>1803</v>
      </c>
      <c r="E1447" t="s">
        <v>4731</v>
      </c>
    </row>
    <row r="1448" spans="1:5" x14ac:dyDescent="0.25">
      <c r="A1448" t="s">
        <v>4732</v>
      </c>
      <c r="B1448">
        <v>2016</v>
      </c>
      <c r="C1448" t="s">
        <v>183</v>
      </c>
      <c r="D1448" t="s">
        <v>1716</v>
      </c>
      <c r="E1448" t="s">
        <v>4733</v>
      </c>
    </row>
    <row r="1449" spans="1:5" x14ac:dyDescent="0.25">
      <c r="A1449" t="s">
        <v>4734</v>
      </c>
      <c r="B1449">
        <v>2016</v>
      </c>
      <c r="C1449" t="s">
        <v>175</v>
      </c>
      <c r="D1449" t="s">
        <v>1841</v>
      </c>
      <c r="E1449" t="s">
        <v>4735</v>
      </c>
    </row>
    <row r="1450" spans="1:5" x14ac:dyDescent="0.25">
      <c r="A1450" t="s">
        <v>4736</v>
      </c>
      <c r="B1450">
        <v>2016</v>
      </c>
      <c r="C1450" t="s">
        <v>175</v>
      </c>
      <c r="D1450" t="s">
        <v>1849</v>
      </c>
      <c r="E1450" t="s">
        <v>4737</v>
      </c>
    </row>
    <row r="1451" spans="1:5" x14ac:dyDescent="0.25">
      <c r="A1451" t="s">
        <v>4738</v>
      </c>
      <c r="B1451">
        <v>2016</v>
      </c>
      <c r="C1451" t="s">
        <v>806</v>
      </c>
      <c r="D1451" t="s">
        <v>4739</v>
      </c>
      <c r="E1451" t="s">
        <v>4740</v>
      </c>
    </row>
    <row r="1452" spans="1:5" x14ac:dyDescent="0.25">
      <c r="A1452" t="s">
        <v>4741</v>
      </c>
      <c r="B1452">
        <v>2016</v>
      </c>
      <c r="C1452" t="s">
        <v>179</v>
      </c>
      <c r="D1452" t="s">
        <v>2567</v>
      </c>
      <c r="E1452" t="s">
        <v>4742</v>
      </c>
    </row>
    <row r="1453" spans="1:5" x14ac:dyDescent="0.25">
      <c r="A1453" t="s">
        <v>4743</v>
      </c>
      <c r="B1453">
        <v>2016</v>
      </c>
      <c r="C1453" t="s">
        <v>175</v>
      </c>
      <c r="D1453" t="s">
        <v>1806</v>
      </c>
      <c r="E1453" t="s">
        <v>4744</v>
      </c>
    </row>
    <row r="1454" spans="1:5" x14ac:dyDescent="0.25">
      <c r="A1454" t="s">
        <v>4745</v>
      </c>
      <c r="B1454">
        <v>2016</v>
      </c>
      <c r="C1454" t="s">
        <v>304</v>
      </c>
      <c r="D1454" t="s">
        <v>2605</v>
      </c>
      <c r="E1454" t="s">
        <v>4746</v>
      </c>
    </row>
    <row r="1455" spans="1:5" x14ac:dyDescent="0.25">
      <c r="A1455" t="s">
        <v>4747</v>
      </c>
      <c r="B1455">
        <v>2016</v>
      </c>
      <c r="C1455" t="s">
        <v>740</v>
      </c>
      <c r="D1455" t="s">
        <v>1744</v>
      </c>
      <c r="E1455" t="s">
        <v>4748</v>
      </c>
    </row>
    <row r="1456" spans="1:5" x14ac:dyDescent="0.25">
      <c r="A1456" t="s">
        <v>4749</v>
      </c>
      <c r="B1456">
        <v>2016</v>
      </c>
      <c r="C1456" t="s">
        <v>178</v>
      </c>
      <c r="D1456" t="s">
        <v>1646</v>
      </c>
      <c r="E1456" t="s">
        <v>4750</v>
      </c>
    </row>
    <row r="1457" spans="1:5" x14ac:dyDescent="0.25">
      <c r="A1457" t="s">
        <v>4751</v>
      </c>
      <c r="B1457">
        <v>2016</v>
      </c>
      <c r="C1457" t="s">
        <v>270</v>
      </c>
      <c r="D1457" t="s">
        <v>4752</v>
      </c>
      <c r="E1457" t="s">
        <v>4753</v>
      </c>
    </row>
    <row r="1458" spans="1:5" x14ac:dyDescent="0.25">
      <c r="A1458" t="s">
        <v>4754</v>
      </c>
      <c r="B1458">
        <v>2016</v>
      </c>
      <c r="C1458" t="s">
        <v>180</v>
      </c>
      <c r="D1458" t="s">
        <v>4173</v>
      </c>
      <c r="E1458" t="s">
        <v>4755</v>
      </c>
    </row>
    <row r="1459" spans="1:5" x14ac:dyDescent="0.25">
      <c r="A1459" t="s">
        <v>4756</v>
      </c>
      <c r="B1459">
        <v>2016</v>
      </c>
      <c r="C1459" t="s">
        <v>624</v>
      </c>
      <c r="D1459" t="s">
        <v>4757</v>
      </c>
      <c r="E1459" t="s">
        <v>4758</v>
      </c>
    </row>
    <row r="1460" spans="1:5" x14ac:dyDescent="0.25">
      <c r="A1460" t="s">
        <v>4759</v>
      </c>
      <c r="B1460">
        <v>2016</v>
      </c>
      <c r="C1460" t="s">
        <v>276</v>
      </c>
      <c r="D1460" t="s">
        <v>2041</v>
      </c>
      <c r="E1460" t="s">
        <v>4760</v>
      </c>
    </row>
    <row r="1461" spans="1:5" x14ac:dyDescent="0.25">
      <c r="A1461" t="s">
        <v>4761</v>
      </c>
      <c r="B1461">
        <v>2016</v>
      </c>
      <c r="C1461" t="s">
        <v>194</v>
      </c>
      <c r="D1461" t="s">
        <v>1806</v>
      </c>
      <c r="E1461" t="s">
        <v>4762</v>
      </c>
    </row>
    <row r="1462" spans="1:5" x14ac:dyDescent="0.25">
      <c r="A1462" t="s">
        <v>4763</v>
      </c>
      <c r="B1462">
        <v>2016</v>
      </c>
      <c r="C1462" t="s">
        <v>194</v>
      </c>
      <c r="D1462" t="s">
        <v>1806</v>
      </c>
      <c r="E1462" t="s">
        <v>4764</v>
      </c>
    </row>
    <row r="1463" spans="1:5" x14ac:dyDescent="0.25">
      <c r="A1463" t="s">
        <v>4765</v>
      </c>
      <c r="B1463">
        <v>2016</v>
      </c>
      <c r="C1463" t="s">
        <v>254</v>
      </c>
      <c r="D1463" t="s">
        <v>1905</v>
      </c>
      <c r="E1463" t="s">
        <v>4766</v>
      </c>
    </row>
    <row r="1464" spans="1:5" x14ac:dyDescent="0.25">
      <c r="A1464" t="s">
        <v>4767</v>
      </c>
      <c r="B1464">
        <v>2016</v>
      </c>
      <c r="C1464" t="s">
        <v>177</v>
      </c>
      <c r="D1464" t="s">
        <v>2089</v>
      </c>
      <c r="E1464" t="s">
        <v>4768</v>
      </c>
    </row>
    <row r="1465" spans="1:5" x14ac:dyDescent="0.25">
      <c r="A1465" t="s">
        <v>4769</v>
      </c>
      <c r="B1465">
        <v>2016</v>
      </c>
      <c r="C1465" t="s">
        <v>222</v>
      </c>
      <c r="D1465" t="s">
        <v>2608</v>
      </c>
      <c r="E1465" t="s">
        <v>4770</v>
      </c>
    </row>
    <row r="1466" spans="1:5" x14ac:dyDescent="0.25">
      <c r="A1466" t="s">
        <v>4771</v>
      </c>
      <c r="B1466">
        <v>2016</v>
      </c>
      <c r="C1466" t="s">
        <v>177</v>
      </c>
      <c r="D1466" t="s">
        <v>1830</v>
      </c>
      <c r="E1466" t="s">
        <v>4772</v>
      </c>
    </row>
    <row r="1467" spans="1:5" x14ac:dyDescent="0.25">
      <c r="A1467" t="s">
        <v>4773</v>
      </c>
      <c r="B1467">
        <v>2016</v>
      </c>
      <c r="C1467" t="s">
        <v>371</v>
      </c>
      <c r="D1467" t="s">
        <v>1992</v>
      </c>
      <c r="E1467" t="s">
        <v>4774</v>
      </c>
    </row>
    <row r="1468" spans="1:5" x14ac:dyDescent="0.25">
      <c r="A1468" t="s">
        <v>4775</v>
      </c>
      <c r="B1468">
        <v>2016</v>
      </c>
      <c r="C1468" t="s">
        <v>183</v>
      </c>
      <c r="D1468" t="s">
        <v>1716</v>
      </c>
      <c r="E1468" t="s">
        <v>4776</v>
      </c>
    </row>
    <row r="1469" spans="1:5" x14ac:dyDescent="0.25">
      <c r="A1469" t="s">
        <v>4777</v>
      </c>
      <c r="B1469">
        <v>2016</v>
      </c>
      <c r="C1469" t="s">
        <v>190</v>
      </c>
      <c r="D1469" t="s">
        <v>1729</v>
      </c>
      <c r="E1469" t="s">
        <v>4778</v>
      </c>
    </row>
    <row r="1470" spans="1:5" x14ac:dyDescent="0.25">
      <c r="A1470" t="s">
        <v>4779</v>
      </c>
      <c r="B1470">
        <v>2016</v>
      </c>
      <c r="C1470" t="s">
        <v>331</v>
      </c>
      <c r="D1470" t="s">
        <v>1882</v>
      </c>
      <c r="E1470" t="s">
        <v>4780</v>
      </c>
    </row>
    <row r="1471" spans="1:5" x14ac:dyDescent="0.25">
      <c r="A1471" t="s">
        <v>4781</v>
      </c>
      <c r="B1471">
        <v>2016</v>
      </c>
      <c r="C1471" t="s">
        <v>232</v>
      </c>
      <c r="D1471" t="s">
        <v>2540</v>
      </c>
      <c r="E1471" t="s">
        <v>4782</v>
      </c>
    </row>
    <row r="1472" spans="1:5" x14ac:dyDescent="0.25">
      <c r="A1472" t="s">
        <v>4783</v>
      </c>
      <c r="B1472">
        <v>2016</v>
      </c>
      <c r="C1472" t="s">
        <v>298</v>
      </c>
      <c r="D1472" t="s">
        <v>1889</v>
      </c>
      <c r="E1472" t="s">
        <v>4784</v>
      </c>
    </row>
    <row r="1473" spans="1:5" x14ac:dyDescent="0.25">
      <c r="A1473" t="s">
        <v>4785</v>
      </c>
      <c r="B1473">
        <v>2016</v>
      </c>
      <c r="C1473" t="s">
        <v>230</v>
      </c>
      <c r="D1473" t="s">
        <v>4786</v>
      </c>
      <c r="E1473" t="s">
        <v>4787</v>
      </c>
    </row>
    <row r="1474" spans="1:5" x14ac:dyDescent="0.25">
      <c r="A1474" t="s">
        <v>4788</v>
      </c>
      <c r="B1474">
        <v>2016</v>
      </c>
      <c r="C1474" t="s">
        <v>193</v>
      </c>
      <c r="D1474" t="s">
        <v>4036</v>
      </c>
      <c r="E1474" t="s">
        <v>4789</v>
      </c>
    </row>
    <row r="1475" spans="1:5" x14ac:dyDescent="0.25">
      <c r="A1475" t="s">
        <v>4790</v>
      </c>
      <c r="B1475">
        <v>2016</v>
      </c>
      <c r="C1475" t="s">
        <v>180</v>
      </c>
      <c r="D1475" t="s">
        <v>1803</v>
      </c>
      <c r="E1475" t="s">
        <v>4791</v>
      </c>
    </row>
    <row r="1476" spans="1:5" x14ac:dyDescent="0.25">
      <c r="A1476" t="s">
        <v>4792</v>
      </c>
      <c r="B1476">
        <v>2016</v>
      </c>
      <c r="C1476" t="s">
        <v>653</v>
      </c>
      <c r="D1476" t="s">
        <v>1628</v>
      </c>
      <c r="E1476" t="s">
        <v>4793</v>
      </c>
    </row>
    <row r="1477" spans="1:5" x14ac:dyDescent="0.25">
      <c r="A1477" t="s">
        <v>4794</v>
      </c>
      <c r="B1477">
        <v>2016</v>
      </c>
      <c r="C1477" t="s">
        <v>617</v>
      </c>
      <c r="D1477" t="s">
        <v>1997</v>
      </c>
      <c r="E1477" t="s">
        <v>4795</v>
      </c>
    </row>
    <row r="1478" spans="1:5" x14ac:dyDescent="0.25">
      <c r="A1478" t="s">
        <v>4796</v>
      </c>
      <c r="B1478">
        <v>2016</v>
      </c>
      <c r="C1478" t="s">
        <v>230</v>
      </c>
      <c r="D1478" t="s">
        <v>4797</v>
      </c>
      <c r="E1478" t="s">
        <v>4798</v>
      </c>
    </row>
    <row r="1479" spans="1:5" x14ac:dyDescent="0.25">
      <c r="A1479" t="s">
        <v>4799</v>
      </c>
      <c r="B1479">
        <v>2016</v>
      </c>
      <c r="C1479" t="s">
        <v>209</v>
      </c>
      <c r="D1479" t="s">
        <v>2638</v>
      </c>
      <c r="E1479" t="s">
        <v>4800</v>
      </c>
    </row>
    <row r="1480" spans="1:5" x14ac:dyDescent="0.25">
      <c r="A1480" t="s">
        <v>4801</v>
      </c>
      <c r="B1480">
        <v>2016</v>
      </c>
      <c r="C1480" t="s">
        <v>592</v>
      </c>
      <c r="D1480" t="s">
        <v>4802</v>
      </c>
      <c r="E1480" t="s">
        <v>4803</v>
      </c>
    </row>
    <row r="1481" spans="1:5" x14ac:dyDescent="0.25">
      <c r="A1481" t="s">
        <v>4804</v>
      </c>
      <c r="B1481">
        <v>2016</v>
      </c>
      <c r="C1481" t="s">
        <v>222</v>
      </c>
      <c r="D1481" t="s">
        <v>2608</v>
      </c>
      <c r="E1481" t="s">
        <v>4805</v>
      </c>
    </row>
    <row r="1482" spans="1:5" x14ac:dyDescent="0.25">
      <c r="A1482" t="s">
        <v>4806</v>
      </c>
      <c r="B1482">
        <v>2016</v>
      </c>
      <c r="C1482" t="s">
        <v>178</v>
      </c>
      <c r="D1482" t="s">
        <v>1646</v>
      </c>
      <c r="E1482" t="s">
        <v>4807</v>
      </c>
    </row>
    <row r="1483" spans="1:5" x14ac:dyDescent="0.25">
      <c r="A1483" t="s">
        <v>4808</v>
      </c>
      <c r="B1483">
        <v>2016</v>
      </c>
      <c r="C1483" t="s">
        <v>175</v>
      </c>
      <c r="D1483" t="s">
        <v>1680</v>
      </c>
      <c r="E1483" t="s">
        <v>4809</v>
      </c>
    </row>
    <row r="1484" spans="1:5" x14ac:dyDescent="0.25">
      <c r="A1484" t="s">
        <v>4810</v>
      </c>
      <c r="B1484">
        <v>2016</v>
      </c>
      <c r="C1484" t="s">
        <v>724</v>
      </c>
      <c r="D1484" t="s">
        <v>1739</v>
      </c>
      <c r="E1484" t="s">
        <v>4811</v>
      </c>
    </row>
    <row r="1485" spans="1:5" x14ac:dyDescent="0.25">
      <c r="A1485" t="s">
        <v>4812</v>
      </c>
      <c r="B1485">
        <v>2016</v>
      </c>
      <c r="C1485" t="s">
        <v>180</v>
      </c>
      <c r="D1485" t="s">
        <v>1803</v>
      </c>
      <c r="E1485" t="s">
        <v>4813</v>
      </c>
    </row>
    <row r="1486" spans="1:5" x14ac:dyDescent="0.25">
      <c r="A1486" t="s">
        <v>4814</v>
      </c>
      <c r="B1486">
        <v>2016</v>
      </c>
      <c r="C1486" t="s">
        <v>245</v>
      </c>
      <c r="D1486" t="s">
        <v>2768</v>
      </c>
      <c r="E1486" t="s">
        <v>4815</v>
      </c>
    </row>
    <row r="1487" spans="1:5" x14ac:dyDescent="0.25">
      <c r="A1487" t="s">
        <v>4816</v>
      </c>
      <c r="B1487">
        <v>2016</v>
      </c>
      <c r="C1487" t="s">
        <v>187</v>
      </c>
      <c r="D1487" t="s">
        <v>2820</v>
      </c>
      <c r="E1487" t="s">
        <v>4817</v>
      </c>
    </row>
    <row r="1488" spans="1:5" x14ac:dyDescent="0.25">
      <c r="A1488" t="s">
        <v>4818</v>
      </c>
      <c r="B1488">
        <v>2016</v>
      </c>
      <c r="C1488" t="s">
        <v>177</v>
      </c>
      <c r="D1488" t="s">
        <v>2089</v>
      </c>
      <c r="E1488" t="s">
        <v>4819</v>
      </c>
    </row>
    <row r="1489" spans="1:5" x14ac:dyDescent="0.25">
      <c r="A1489" t="s">
        <v>4820</v>
      </c>
      <c r="B1489">
        <v>2016</v>
      </c>
      <c r="C1489" t="s">
        <v>370</v>
      </c>
      <c r="D1489" t="s">
        <v>1917</v>
      </c>
      <c r="E1489" t="s">
        <v>4821</v>
      </c>
    </row>
    <row r="1490" spans="1:5" x14ac:dyDescent="0.25">
      <c r="A1490" t="s">
        <v>4822</v>
      </c>
      <c r="B1490">
        <v>2016</v>
      </c>
      <c r="C1490" t="s">
        <v>175</v>
      </c>
      <c r="D1490" t="s">
        <v>1849</v>
      </c>
      <c r="E1490" t="s">
        <v>4823</v>
      </c>
    </row>
    <row r="1491" spans="1:5" x14ac:dyDescent="0.25">
      <c r="A1491" t="s">
        <v>4824</v>
      </c>
      <c r="B1491">
        <v>2016</v>
      </c>
      <c r="C1491" t="s">
        <v>202</v>
      </c>
      <c r="D1491" t="s">
        <v>1981</v>
      </c>
      <c r="E1491" t="s">
        <v>4825</v>
      </c>
    </row>
    <row r="1492" spans="1:5" x14ac:dyDescent="0.25">
      <c r="A1492" t="s">
        <v>4826</v>
      </c>
      <c r="B1492">
        <v>2016</v>
      </c>
      <c r="C1492" t="s">
        <v>197</v>
      </c>
      <c r="D1492" t="s">
        <v>1703</v>
      </c>
      <c r="E1492" t="s">
        <v>4827</v>
      </c>
    </row>
    <row r="1493" spans="1:5" x14ac:dyDescent="0.25">
      <c r="A1493" t="s">
        <v>4828</v>
      </c>
      <c r="B1493">
        <v>2016</v>
      </c>
      <c r="C1493" t="s">
        <v>841</v>
      </c>
      <c r="D1493" t="s">
        <v>1744</v>
      </c>
      <c r="E1493" t="s">
        <v>4829</v>
      </c>
    </row>
    <row r="1494" spans="1:5" x14ac:dyDescent="0.25">
      <c r="A1494" t="s">
        <v>4830</v>
      </c>
      <c r="B1494">
        <v>2016</v>
      </c>
      <c r="C1494" t="s">
        <v>615</v>
      </c>
      <c r="D1494" t="s">
        <v>4831</v>
      </c>
      <c r="E1494" t="s">
        <v>4832</v>
      </c>
    </row>
    <row r="1495" spans="1:5" x14ac:dyDescent="0.25">
      <c r="A1495" t="s">
        <v>4833</v>
      </c>
      <c r="B1495">
        <v>2016</v>
      </c>
      <c r="C1495" t="s">
        <v>332</v>
      </c>
      <c r="D1495" t="s">
        <v>3941</v>
      </c>
      <c r="E1495" t="s">
        <v>4834</v>
      </c>
    </row>
    <row r="1496" spans="1:5" x14ac:dyDescent="0.25">
      <c r="A1496" t="s">
        <v>4835</v>
      </c>
      <c r="B1496">
        <v>2016</v>
      </c>
      <c r="C1496" t="s">
        <v>402</v>
      </c>
      <c r="D1496" t="s">
        <v>3258</v>
      </c>
      <c r="E1496" t="s">
        <v>4836</v>
      </c>
    </row>
    <row r="1497" spans="1:5" x14ac:dyDescent="0.25">
      <c r="A1497" t="s">
        <v>4837</v>
      </c>
      <c r="B1497">
        <v>2016</v>
      </c>
      <c r="C1497" t="s">
        <v>178</v>
      </c>
      <c r="D1497" t="s">
        <v>1646</v>
      </c>
      <c r="E1497" t="s">
        <v>4838</v>
      </c>
    </row>
    <row r="1498" spans="1:5" x14ac:dyDescent="0.25">
      <c r="A1498" t="s">
        <v>4839</v>
      </c>
      <c r="B1498">
        <v>2016</v>
      </c>
      <c r="C1498" t="s">
        <v>703</v>
      </c>
      <c r="D1498" t="s">
        <v>2768</v>
      </c>
      <c r="E1498" t="s">
        <v>4840</v>
      </c>
    </row>
    <row r="1499" spans="1:5" x14ac:dyDescent="0.25">
      <c r="A1499" t="s">
        <v>4841</v>
      </c>
      <c r="B1499">
        <v>2016</v>
      </c>
      <c r="C1499" t="s">
        <v>203</v>
      </c>
      <c r="D1499" t="s">
        <v>4842</v>
      </c>
      <c r="E1499" t="s">
        <v>4843</v>
      </c>
    </row>
    <row r="1500" spans="1:5" x14ac:dyDescent="0.25">
      <c r="A1500" t="s">
        <v>4844</v>
      </c>
      <c r="B1500">
        <v>2016</v>
      </c>
      <c r="C1500" t="s">
        <v>184</v>
      </c>
      <c r="D1500" t="s">
        <v>1821</v>
      </c>
      <c r="E1500" t="s">
        <v>4845</v>
      </c>
    </row>
    <row r="1501" spans="1:5" x14ac:dyDescent="0.25">
      <c r="A1501" t="s">
        <v>4846</v>
      </c>
      <c r="B1501">
        <v>2016</v>
      </c>
      <c r="C1501" t="s">
        <v>241</v>
      </c>
      <c r="D1501" t="s">
        <v>2075</v>
      </c>
      <c r="E1501" t="s">
        <v>4847</v>
      </c>
    </row>
    <row r="1502" spans="1:5" x14ac:dyDescent="0.25">
      <c r="A1502" t="s">
        <v>4848</v>
      </c>
      <c r="B1502">
        <v>2016</v>
      </c>
      <c r="C1502" t="s">
        <v>233</v>
      </c>
      <c r="D1502" t="s">
        <v>1938</v>
      </c>
      <c r="E1502" t="s">
        <v>4849</v>
      </c>
    </row>
    <row r="1503" spans="1:5" x14ac:dyDescent="0.25">
      <c r="A1503" t="s">
        <v>4850</v>
      </c>
      <c r="B1503">
        <v>2016</v>
      </c>
      <c r="C1503" t="s">
        <v>585</v>
      </c>
      <c r="D1503" t="s">
        <v>4851</v>
      </c>
      <c r="E1503" t="s">
        <v>4852</v>
      </c>
    </row>
    <row r="1504" spans="1:5" x14ac:dyDescent="0.25">
      <c r="A1504" t="s">
        <v>4853</v>
      </c>
      <c r="B1504">
        <v>2016</v>
      </c>
      <c r="C1504" t="s">
        <v>355</v>
      </c>
      <c r="D1504" t="s">
        <v>3335</v>
      </c>
      <c r="E1504" t="s">
        <v>4854</v>
      </c>
    </row>
    <row r="1505" spans="1:5" x14ac:dyDescent="0.25">
      <c r="A1505" t="s">
        <v>4855</v>
      </c>
      <c r="B1505">
        <v>2016</v>
      </c>
      <c r="C1505" t="s">
        <v>187</v>
      </c>
      <c r="D1505" t="s">
        <v>2820</v>
      </c>
      <c r="E1505" t="s">
        <v>4856</v>
      </c>
    </row>
    <row r="1506" spans="1:5" x14ac:dyDescent="0.25">
      <c r="A1506" t="s">
        <v>4857</v>
      </c>
      <c r="B1506">
        <v>2016</v>
      </c>
      <c r="C1506" t="s">
        <v>699</v>
      </c>
      <c r="D1506" t="s">
        <v>2760</v>
      </c>
      <c r="E1506" t="s">
        <v>4858</v>
      </c>
    </row>
    <row r="1507" spans="1:5" x14ac:dyDescent="0.25">
      <c r="A1507" t="s">
        <v>4859</v>
      </c>
      <c r="B1507">
        <v>2016</v>
      </c>
      <c r="C1507" t="s">
        <v>176</v>
      </c>
      <c r="D1507" t="s">
        <v>1792</v>
      </c>
      <c r="E1507" t="s">
        <v>4860</v>
      </c>
    </row>
    <row r="1508" spans="1:5" x14ac:dyDescent="0.25">
      <c r="A1508" t="s">
        <v>4861</v>
      </c>
      <c r="B1508">
        <v>2016</v>
      </c>
      <c r="C1508" t="s">
        <v>177</v>
      </c>
      <c r="D1508" t="s">
        <v>2589</v>
      </c>
      <c r="E1508" t="s">
        <v>4458</v>
      </c>
    </row>
    <row r="1509" spans="1:5" x14ac:dyDescent="0.25">
      <c r="A1509" t="s">
        <v>4862</v>
      </c>
      <c r="B1509">
        <v>2016</v>
      </c>
      <c r="C1509" t="s">
        <v>219</v>
      </c>
      <c r="D1509" t="s">
        <v>2010</v>
      </c>
      <c r="E1509" t="s">
        <v>4863</v>
      </c>
    </row>
    <row r="1510" spans="1:5" x14ac:dyDescent="0.25">
      <c r="A1510" t="s">
        <v>4864</v>
      </c>
      <c r="B1510">
        <v>2016</v>
      </c>
      <c r="C1510" t="s">
        <v>186</v>
      </c>
      <c r="D1510" t="s">
        <v>1692</v>
      </c>
      <c r="E1510" t="s">
        <v>4865</v>
      </c>
    </row>
    <row r="1511" spans="1:5" x14ac:dyDescent="0.25">
      <c r="A1511" t="s">
        <v>4866</v>
      </c>
      <c r="B1511">
        <v>2016</v>
      </c>
      <c r="C1511" t="s">
        <v>269</v>
      </c>
      <c r="D1511" t="s">
        <v>2041</v>
      </c>
      <c r="E1511" t="s">
        <v>4867</v>
      </c>
    </row>
    <row r="1512" spans="1:5" x14ac:dyDescent="0.25">
      <c r="A1512" t="s">
        <v>4868</v>
      </c>
      <c r="B1512">
        <v>2016</v>
      </c>
      <c r="C1512" t="s">
        <v>290</v>
      </c>
      <c r="D1512" t="s">
        <v>1933</v>
      </c>
      <c r="E1512" t="s">
        <v>4869</v>
      </c>
    </row>
    <row r="1513" spans="1:5" x14ac:dyDescent="0.25">
      <c r="A1513" t="s">
        <v>4870</v>
      </c>
      <c r="B1513">
        <v>2016</v>
      </c>
      <c r="C1513" t="s">
        <v>203</v>
      </c>
      <c r="D1513" t="s">
        <v>4842</v>
      </c>
      <c r="E1513" t="s">
        <v>4871</v>
      </c>
    </row>
    <row r="1514" spans="1:5" x14ac:dyDescent="0.25">
      <c r="A1514" t="s">
        <v>4872</v>
      </c>
      <c r="B1514">
        <v>2016</v>
      </c>
      <c r="C1514" t="s">
        <v>258</v>
      </c>
      <c r="D1514" t="s">
        <v>2608</v>
      </c>
      <c r="E1514" t="s">
        <v>4873</v>
      </c>
    </row>
    <row r="1515" spans="1:5" x14ac:dyDescent="0.25">
      <c r="A1515" t="s">
        <v>4874</v>
      </c>
      <c r="B1515">
        <v>2016</v>
      </c>
      <c r="C1515" t="s">
        <v>197</v>
      </c>
      <c r="D1515" t="s">
        <v>1703</v>
      </c>
      <c r="E1515" t="s">
        <v>4875</v>
      </c>
    </row>
    <row r="1516" spans="1:5" x14ac:dyDescent="0.25">
      <c r="A1516" t="s">
        <v>4876</v>
      </c>
      <c r="B1516">
        <v>2016</v>
      </c>
      <c r="C1516" t="s">
        <v>199</v>
      </c>
      <c r="D1516" t="s">
        <v>1675</v>
      </c>
      <c r="E1516" t="s">
        <v>4877</v>
      </c>
    </row>
    <row r="1517" spans="1:5" x14ac:dyDescent="0.25">
      <c r="A1517" t="s">
        <v>4878</v>
      </c>
      <c r="B1517">
        <v>2016</v>
      </c>
      <c r="C1517" t="s">
        <v>659</v>
      </c>
      <c r="D1517" t="s">
        <v>4879</v>
      </c>
      <c r="E1517" t="s">
        <v>4880</v>
      </c>
    </row>
    <row r="1518" spans="1:5" x14ac:dyDescent="0.25">
      <c r="A1518" t="s">
        <v>4881</v>
      </c>
      <c r="B1518">
        <v>2016</v>
      </c>
      <c r="C1518" t="s">
        <v>176</v>
      </c>
      <c r="D1518" t="s">
        <v>4882</v>
      </c>
      <c r="E1518" t="s">
        <v>4883</v>
      </c>
    </row>
    <row r="1519" spans="1:5" x14ac:dyDescent="0.25">
      <c r="A1519" t="s">
        <v>4884</v>
      </c>
      <c r="B1519">
        <v>2016</v>
      </c>
      <c r="C1519" t="s">
        <v>241</v>
      </c>
      <c r="D1519" t="s">
        <v>2075</v>
      </c>
      <c r="E1519" t="s">
        <v>4885</v>
      </c>
    </row>
    <row r="1520" spans="1:5" x14ac:dyDescent="0.25">
      <c r="A1520" t="s">
        <v>4886</v>
      </c>
      <c r="B1520">
        <v>2016</v>
      </c>
      <c r="C1520" t="s">
        <v>232</v>
      </c>
      <c r="D1520" t="s">
        <v>1660</v>
      </c>
      <c r="E1520" t="s">
        <v>4887</v>
      </c>
    </row>
    <row r="1521" spans="1:5" x14ac:dyDescent="0.25">
      <c r="A1521" t="s">
        <v>4888</v>
      </c>
      <c r="B1521">
        <v>2016</v>
      </c>
      <c r="C1521" t="s">
        <v>555</v>
      </c>
      <c r="D1521" t="s">
        <v>4889</v>
      </c>
      <c r="E1521" t="s">
        <v>4890</v>
      </c>
    </row>
    <row r="1522" spans="1:5" x14ac:dyDescent="0.25">
      <c r="A1522" t="s">
        <v>4891</v>
      </c>
      <c r="B1522">
        <v>2016</v>
      </c>
      <c r="C1522" t="s">
        <v>179</v>
      </c>
      <c r="D1522" t="s">
        <v>1666</v>
      </c>
      <c r="E1522" t="s">
        <v>4892</v>
      </c>
    </row>
    <row r="1523" spans="1:5" x14ac:dyDescent="0.25">
      <c r="A1523" t="s">
        <v>4893</v>
      </c>
      <c r="B1523">
        <v>2016</v>
      </c>
      <c r="C1523" t="s">
        <v>405</v>
      </c>
      <c r="D1523" t="s">
        <v>3534</v>
      </c>
      <c r="E1523" t="s">
        <v>4894</v>
      </c>
    </row>
    <row r="1524" spans="1:5" x14ac:dyDescent="0.25">
      <c r="A1524" t="s">
        <v>4895</v>
      </c>
      <c r="B1524">
        <v>2016</v>
      </c>
      <c r="C1524" t="s">
        <v>538</v>
      </c>
      <c r="D1524" t="s">
        <v>1908</v>
      </c>
      <c r="E1524" t="s">
        <v>4896</v>
      </c>
    </row>
    <row r="1525" spans="1:5" x14ac:dyDescent="0.25">
      <c r="A1525" t="s">
        <v>4897</v>
      </c>
      <c r="B1525">
        <v>2016</v>
      </c>
      <c r="C1525" t="s">
        <v>813</v>
      </c>
      <c r="D1525" t="s">
        <v>3486</v>
      </c>
      <c r="E1525" t="s">
        <v>4898</v>
      </c>
    </row>
    <row r="1526" spans="1:5" x14ac:dyDescent="0.25">
      <c r="A1526" t="s">
        <v>4899</v>
      </c>
      <c r="B1526">
        <v>2016</v>
      </c>
      <c r="C1526" t="s">
        <v>183</v>
      </c>
      <c r="D1526" t="s">
        <v>1716</v>
      </c>
      <c r="E1526" t="s">
        <v>4900</v>
      </c>
    </row>
    <row r="1527" spans="1:5" x14ac:dyDescent="0.25">
      <c r="A1527" t="s">
        <v>4901</v>
      </c>
      <c r="B1527">
        <v>2016</v>
      </c>
      <c r="C1527" t="s">
        <v>180</v>
      </c>
      <c r="D1527" t="s">
        <v>1803</v>
      </c>
      <c r="E1527" t="s">
        <v>4902</v>
      </c>
    </row>
    <row r="1528" spans="1:5" x14ac:dyDescent="0.25">
      <c r="A1528" t="s">
        <v>4903</v>
      </c>
      <c r="B1528">
        <v>2016</v>
      </c>
      <c r="C1528" t="s">
        <v>758</v>
      </c>
      <c r="D1528" t="s">
        <v>4904</v>
      </c>
      <c r="E1528" t="s">
        <v>4905</v>
      </c>
    </row>
  </sheetData>
  <hyperlinks>
    <hyperlink ref="A2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3"/>
  <sheetViews>
    <sheetView workbookViewId="0">
      <selection activeCell="A3" sqref="A3"/>
    </sheetView>
  </sheetViews>
  <sheetFormatPr defaultRowHeight="15" x14ac:dyDescent="0.25"/>
  <cols>
    <col min="15" max="15" width="12" bestFit="1" customWidth="1"/>
  </cols>
  <sheetData>
    <row r="1" spans="1:14" s="10" customFormat="1" x14ac:dyDescent="0.25">
      <c r="A1" s="10" t="s">
        <v>4909</v>
      </c>
    </row>
    <row r="2" spans="1:14" s="10" customFormat="1" x14ac:dyDescent="0.25">
      <c r="A2" s="10" t="s">
        <v>4910</v>
      </c>
    </row>
    <row r="3" spans="1:14" x14ac:dyDescent="0.25">
      <c r="A3" t="s">
        <v>0</v>
      </c>
      <c r="B3" t="s">
        <v>17</v>
      </c>
      <c r="C3" t="s">
        <v>18</v>
      </c>
      <c r="D3" t="s">
        <v>1</v>
      </c>
      <c r="E3" t="s">
        <v>2</v>
      </c>
      <c r="F3" t="s">
        <v>3</v>
      </c>
      <c r="G3" t="s">
        <v>4</v>
      </c>
      <c r="H3" t="s">
        <v>5</v>
      </c>
      <c r="I3" t="s">
        <v>6</v>
      </c>
      <c r="J3" t="s">
        <v>7</v>
      </c>
      <c r="K3" t="s">
        <v>8</v>
      </c>
      <c r="L3" t="s">
        <v>9</v>
      </c>
      <c r="M3" t="s">
        <v>10</v>
      </c>
      <c r="N3" t="s">
        <v>11</v>
      </c>
    </row>
    <row r="4" spans="1:14" x14ac:dyDescent="0.25">
      <c r="A4">
        <v>1999</v>
      </c>
      <c r="B4">
        <v>1</v>
      </c>
      <c r="C4" t="s">
        <v>20</v>
      </c>
      <c r="D4">
        <v>29</v>
      </c>
      <c r="E4">
        <v>3</v>
      </c>
      <c r="F4">
        <v>50</v>
      </c>
      <c r="G4">
        <v>5</v>
      </c>
      <c r="H4">
        <v>87</v>
      </c>
      <c r="I4">
        <v>10</v>
      </c>
      <c r="J4">
        <v>0</v>
      </c>
      <c r="K4">
        <v>15</v>
      </c>
      <c r="L4">
        <v>0</v>
      </c>
      <c r="M4">
        <v>25</v>
      </c>
      <c r="N4" s="1">
        <v>35180</v>
      </c>
    </row>
    <row r="5" spans="1:14" x14ac:dyDescent="0.25">
      <c r="A5">
        <v>2000</v>
      </c>
      <c r="B5">
        <v>1</v>
      </c>
      <c r="C5" t="s">
        <v>20</v>
      </c>
      <c r="D5">
        <v>23</v>
      </c>
      <c r="E5">
        <v>3</v>
      </c>
      <c r="F5">
        <v>56</v>
      </c>
      <c r="G5">
        <v>6</v>
      </c>
      <c r="H5">
        <v>88</v>
      </c>
      <c r="I5">
        <v>12</v>
      </c>
      <c r="J5">
        <v>2</v>
      </c>
      <c r="K5">
        <v>24</v>
      </c>
      <c r="L5">
        <v>1</v>
      </c>
      <c r="M5">
        <v>39</v>
      </c>
      <c r="N5" s="1">
        <v>35644</v>
      </c>
    </row>
    <row r="6" spans="1:14" x14ac:dyDescent="0.25">
      <c r="A6">
        <v>2001</v>
      </c>
      <c r="B6">
        <v>1</v>
      </c>
      <c r="C6" t="s">
        <v>20</v>
      </c>
      <c r="D6">
        <v>12</v>
      </c>
      <c r="E6">
        <v>6</v>
      </c>
      <c r="F6">
        <v>51</v>
      </c>
      <c r="G6">
        <v>2</v>
      </c>
      <c r="H6">
        <v>71</v>
      </c>
      <c r="I6">
        <v>6</v>
      </c>
      <c r="J6">
        <v>4</v>
      </c>
      <c r="K6">
        <v>24</v>
      </c>
      <c r="L6">
        <v>2</v>
      </c>
      <c r="M6">
        <v>36</v>
      </c>
      <c r="N6" s="1">
        <v>35918</v>
      </c>
    </row>
    <row r="7" spans="1:14" x14ac:dyDescent="0.25">
      <c r="A7">
        <v>2002</v>
      </c>
      <c r="B7">
        <v>1</v>
      </c>
      <c r="C7" t="s">
        <v>20</v>
      </c>
      <c r="D7">
        <v>22</v>
      </c>
      <c r="E7">
        <v>3</v>
      </c>
      <c r="F7">
        <v>38</v>
      </c>
      <c r="G7">
        <v>8</v>
      </c>
      <c r="H7">
        <v>71</v>
      </c>
      <c r="I7">
        <v>10</v>
      </c>
      <c r="J7">
        <v>0</v>
      </c>
      <c r="K7">
        <v>25</v>
      </c>
      <c r="L7">
        <v>7</v>
      </c>
      <c r="M7">
        <v>42</v>
      </c>
      <c r="N7" s="1">
        <v>36206</v>
      </c>
    </row>
    <row r="8" spans="1:14" x14ac:dyDescent="0.25">
      <c r="A8">
        <v>2003</v>
      </c>
      <c r="B8">
        <v>1</v>
      </c>
      <c r="C8" t="s">
        <v>20</v>
      </c>
      <c r="D8">
        <v>40</v>
      </c>
      <c r="E8">
        <v>9</v>
      </c>
      <c r="F8">
        <v>45</v>
      </c>
      <c r="G8">
        <v>0</v>
      </c>
      <c r="H8">
        <v>94</v>
      </c>
      <c r="I8">
        <v>17</v>
      </c>
      <c r="J8">
        <v>3</v>
      </c>
      <c r="K8">
        <v>21</v>
      </c>
      <c r="L8">
        <v>0</v>
      </c>
      <c r="M8">
        <v>41</v>
      </c>
      <c r="N8" s="1">
        <v>35224</v>
      </c>
    </row>
    <row r="9" spans="1:14" x14ac:dyDescent="0.25">
      <c r="A9">
        <v>2004</v>
      </c>
      <c r="B9">
        <v>1</v>
      </c>
      <c r="C9" t="s">
        <v>20</v>
      </c>
      <c r="D9">
        <v>41</v>
      </c>
      <c r="E9">
        <v>8</v>
      </c>
      <c r="F9">
        <v>47</v>
      </c>
      <c r="G9">
        <v>6</v>
      </c>
      <c r="H9">
        <v>102</v>
      </c>
      <c r="I9">
        <v>16</v>
      </c>
      <c r="J9">
        <v>2</v>
      </c>
      <c r="K9">
        <v>26</v>
      </c>
      <c r="L9">
        <v>2</v>
      </c>
      <c r="M9">
        <v>46</v>
      </c>
      <c r="N9" s="1">
        <v>34857</v>
      </c>
    </row>
    <row r="10" spans="1:14" x14ac:dyDescent="0.25">
      <c r="A10">
        <v>2005</v>
      </c>
      <c r="B10">
        <v>1</v>
      </c>
      <c r="C10" t="s">
        <v>20</v>
      </c>
      <c r="D10">
        <v>41</v>
      </c>
      <c r="E10">
        <v>10</v>
      </c>
      <c r="F10">
        <v>51</v>
      </c>
      <c r="G10">
        <v>7</v>
      </c>
      <c r="H10">
        <v>109</v>
      </c>
      <c r="I10">
        <v>14</v>
      </c>
      <c r="J10">
        <v>5</v>
      </c>
      <c r="K10">
        <v>21</v>
      </c>
      <c r="L10">
        <v>4</v>
      </c>
      <c r="M10">
        <v>44</v>
      </c>
      <c r="N10" s="1">
        <v>33791</v>
      </c>
    </row>
    <row r="11" spans="1:14" x14ac:dyDescent="0.25">
      <c r="A11">
        <v>2006</v>
      </c>
      <c r="B11">
        <v>1</v>
      </c>
      <c r="C11" t="s">
        <v>20</v>
      </c>
      <c r="D11">
        <v>42</v>
      </c>
      <c r="E11">
        <v>7</v>
      </c>
      <c r="F11">
        <v>50</v>
      </c>
      <c r="G11">
        <v>4</v>
      </c>
      <c r="H11">
        <v>103</v>
      </c>
      <c r="I11">
        <v>10</v>
      </c>
      <c r="J11">
        <v>2</v>
      </c>
      <c r="K11">
        <v>12</v>
      </c>
      <c r="L11">
        <v>3</v>
      </c>
      <c r="M11">
        <v>27</v>
      </c>
      <c r="N11" s="1">
        <v>32981</v>
      </c>
    </row>
    <row r="12" spans="1:14" x14ac:dyDescent="0.25">
      <c r="A12">
        <v>2007</v>
      </c>
      <c r="B12">
        <v>1</v>
      </c>
      <c r="C12" t="s">
        <v>20</v>
      </c>
      <c r="D12">
        <v>45</v>
      </c>
      <c r="E12">
        <v>10</v>
      </c>
      <c r="F12">
        <v>39</v>
      </c>
      <c r="G12">
        <v>3</v>
      </c>
      <c r="H12">
        <v>97</v>
      </c>
      <c r="I12">
        <v>12</v>
      </c>
      <c r="J12">
        <v>4</v>
      </c>
      <c r="K12">
        <v>15</v>
      </c>
      <c r="L12">
        <v>1</v>
      </c>
      <c r="M12">
        <v>32</v>
      </c>
      <c r="N12" s="1">
        <v>32497</v>
      </c>
    </row>
    <row r="13" spans="1:14" x14ac:dyDescent="0.25">
      <c r="A13">
        <v>2008</v>
      </c>
      <c r="B13">
        <v>1</v>
      </c>
      <c r="C13" t="s">
        <v>20</v>
      </c>
      <c r="D13">
        <v>42</v>
      </c>
      <c r="E13">
        <v>9</v>
      </c>
      <c r="F13">
        <v>44</v>
      </c>
      <c r="G13">
        <v>7</v>
      </c>
      <c r="H13">
        <v>102</v>
      </c>
      <c r="I13">
        <v>17</v>
      </c>
      <c r="J13">
        <v>2</v>
      </c>
      <c r="K13">
        <v>16</v>
      </c>
      <c r="L13">
        <v>2</v>
      </c>
      <c r="M13">
        <v>37</v>
      </c>
      <c r="N13" s="1">
        <v>33630</v>
      </c>
    </row>
    <row r="14" spans="1:14" x14ac:dyDescent="0.25">
      <c r="A14">
        <v>2009</v>
      </c>
      <c r="B14">
        <v>1</v>
      </c>
      <c r="C14" t="s">
        <v>20</v>
      </c>
      <c r="D14">
        <v>54</v>
      </c>
      <c r="E14">
        <v>5</v>
      </c>
      <c r="F14">
        <v>42</v>
      </c>
      <c r="G14">
        <v>4</v>
      </c>
      <c r="H14">
        <v>105</v>
      </c>
      <c r="I14">
        <v>22</v>
      </c>
      <c r="J14">
        <v>2</v>
      </c>
      <c r="K14">
        <v>20</v>
      </c>
      <c r="L14">
        <v>1</v>
      </c>
      <c r="M14">
        <v>45</v>
      </c>
      <c r="N14" s="1">
        <v>33272</v>
      </c>
    </row>
    <row r="15" spans="1:14" x14ac:dyDescent="0.25">
      <c r="A15">
        <v>2010</v>
      </c>
      <c r="B15">
        <v>1</v>
      </c>
      <c r="C15" t="s">
        <v>20</v>
      </c>
      <c r="D15">
        <v>44</v>
      </c>
      <c r="E15">
        <v>3</v>
      </c>
      <c r="F15">
        <v>44</v>
      </c>
      <c r="G15">
        <v>5</v>
      </c>
      <c r="H15">
        <v>96</v>
      </c>
      <c r="I15">
        <v>19</v>
      </c>
      <c r="J15">
        <v>2</v>
      </c>
      <c r="K15">
        <v>9</v>
      </c>
      <c r="L15">
        <v>5</v>
      </c>
      <c r="M15">
        <v>35</v>
      </c>
      <c r="N15" s="1">
        <v>32912</v>
      </c>
    </row>
    <row r="16" spans="1:14" x14ac:dyDescent="0.25">
      <c r="A16">
        <v>2011</v>
      </c>
      <c r="B16">
        <v>1</v>
      </c>
      <c r="C16" t="s">
        <v>20</v>
      </c>
      <c r="D16">
        <v>41</v>
      </c>
      <c r="E16">
        <v>4</v>
      </c>
      <c r="F16">
        <v>44</v>
      </c>
      <c r="G16">
        <v>2</v>
      </c>
      <c r="H16">
        <v>91</v>
      </c>
      <c r="I16">
        <v>20</v>
      </c>
      <c r="J16">
        <v>0</v>
      </c>
      <c r="K16">
        <v>23</v>
      </c>
      <c r="L16">
        <v>2</v>
      </c>
      <c r="M16">
        <v>45</v>
      </c>
      <c r="N16" s="1">
        <v>32935</v>
      </c>
    </row>
    <row r="17" spans="1:14" x14ac:dyDescent="0.25">
      <c r="A17">
        <v>2012</v>
      </c>
      <c r="B17">
        <v>1</v>
      </c>
      <c r="C17" t="s">
        <v>20</v>
      </c>
      <c r="D17">
        <v>41</v>
      </c>
      <c r="E17">
        <v>3</v>
      </c>
      <c r="F17">
        <v>47</v>
      </c>
      <c r="G17">
        <v>1</v>
      </c>
      <c r="H17">
        <v>92</v>
      </c>
      <c r="I17">
        <v>14</v>
      </c>
      <c r="J17">
        <v>2</v>
      </c>
      <c r="K17">
        <v>19</v>
      </c>
      <c r="L17">
        <v>1</v>
      </c>
      <c r="M17">
        <v>36</v>
      </c>
      <c r="N17" s="1">
        <v>32331</v>
      </c>
    </row>
    <row r="18" spans="1:14" x14ac:dyDescent="0.25">
      <c r="A18">
        <v>2013</v>
      </c>
      <c r="B18">
        <v>1</v>
      </c>
      <c r="C18" t="s">
        <v>20</v>
      </c>
      <c r="D18">
        <v>26</v>
      </c>
      <c r="E18">
        <v>3</v>
      </c>
      <c r="F18">
        <v>52</v>
      </c>
      <c r="G18">
        <v>3</v>
      </c>
      <c r="H18">
        <v>84</v>
      </c>
      <c r="I18">
        <v>12</v>
      </c>
      <c r="J18">
        <v>1</v>
      </c>
      <c r="K18">
        <v>24</v>
      </c>
      <c r="L18">
        <v>2</v>
      </c>
      <c r="M18">
        <v>39</v>
      </c>
      <c r="N18" s="1">
        <v>31666</v>
      </c>
    </row>
    <row r="19" spans="1:14" x14ac:dyDescent="0.25">
      <c r="A19">
        <v>2014</v>
      </c>
      <c r="B19">
        <v>1</v>
      </c>
      <c r="C19" t="s">
        <v>20</v>
      </c>
      <c r="D19">
        <v>34</v>
      </c>
      <c r="E19">
        <v>5</v>
      </c>
      <c r="F19">
        <v>41</v>
      </c>
      <c r="G19">
        <v>1</v>
      </c>
      <c r="H19">
        <v>81</v>
      </c>
      <c r="I19">
        <v>14</v>
      </c>
      <c r="J19">
        <v>0</v>
      </c>
      <c r="K19">
        <v>11</v>
      </c>
      <c r="L19">
        <v>1</v>
      </c>
      <c r="M19">
        <v>26</v>
      </c>
      <c r="N19" s="1">
        <v>31485</v>
      </c>
    </row>
    <row r="20" spans="1:14" x14ac:dyDescent="0.25">
      <c r="A20">
        <v>2015</v>
      </c>
      <c r="B20">
        <v>1</v>
      </c>
      <c r="C20" t="s">
        <v>20</v>
      </c>
      <c r="D20">
        <v>34</v>
      </c>
      <c r="E20">
        <v>4</v>
      </c>
      <c r="F20">
        <v>54</v>
      </c>
      <c r="G20">
        <v>2</v>
      </c>
      <c r="H20">
        <v>94</v>
      </c>
      <c r="I20">
        <v>13</v>
      </c>
      <c r="J20">
        <v>1</v>
      </c>
      <c r="K20">
        <v>20</v>
      </c>
      <c r="L20">
        <v>2</v>
      </c>
      <c r="M20">
        <v>36</v>
      </c>
      <c r="N20" s="1">
        <v>31112</v>
      </c>
    </row>
    <row r="21" spans="1:14" x14ac:dyDescent="0.25">
      <c r="A21">
        <v>2016</v>
      </c>
      <c r="B21">
        <v>1</v>
      </c>
      <c r="C21" t="s">
        <v>20</v>
      </c>
      <c r="D21">
        <v>50</v>
      </c>
      <c r="E21">
        <v>3</v>
      </c>
      <c r="F21">
        <v>37</v>
      </c>
      <c r="G21">
        <v>1</v>
      </c>
      <c r="H21">
        <v>91</v>
      </c>
      <c r="I21">
        <v>21</v>
      </c>
      <c r="J21">
        <v>0</v>
      </c>
      <c r="K21">
        <v>18</v>
      </c>
      <c r="L21">
        <v>0</v>
      </c>
      <c r="M21">
        <v>39</v>
      </c>
      <c r="N21" s="1">
        <v>29911</v>
      </c>
    </row>
    <row r="22" spans="1:14" x14ac:dyDescent="0.25">
      <c r="A22">
        <v>2017</v>
      </c>
      <c r="B22">
        <v>1</v>
      </c>
      <c r="C22" t="s">
        <v>20</v>
      </c>
      <c r="D22">
        <v>44</v>
      </c>
      <c r="E22">
        <v>7</v>
      </c>
      <c r="F22">
        <v>30</v>
      </c>
      <c r="G22">
        <v>2</v>
      </c>
      <c r="H22">
        <v>83</v>
      </c>
      <c r="I22">
        <v>12</v>
      </c>
      <c r="J22">
        <v>4</v>
      </c>
      <c r="K22">
        <v>10</v>
      </c>
      <c r="L22">
        <v>2</v>
      </c>
      <c r="M22">
        <v>28</v>
      </c>
      <c r="N22" s="1">
        <v>29302</v>
      </c>
    </row>
    <row r="23" spans="1:14" x14ac:dyDescent="0.25">
      <c r="A23">
        <v>1999</v>
      </c>
      <c r="B23">
        <v>2</v>
      </c>
      <c r="C23" t="s">
        <v>21</v>
      </c>
      <c r="D23">
        <v>19</v>
      </c>
      <c r="E23">
        <v>16</v>
      </c>
      <c r="F23">
        <v>9</v>
      </c>
      <c r="G23">
        <v>5</v>
      </c>
      <c r="H23">
        <v>49</v>
      </c>
      <c r="I23">
        <v>6</v>
      </c>
      <c r="J23">
        <v>9</v>
      </c>
      <c r="K23">
        <v>3</v>
      </c>
      <c r="L23">
        <v>1</v>
      </c>
      <c r="M23">
        <v>19</v>
      </c>
      <c r="N23" s="1">
        <v>28172</v>
      </c>
    </row>
    <row r="24" spans="1:14" x14ac:dyDescent="0.25">
      <c r="A24">
        <v>2000</v>
      </c>
      <c r="B24">
        <v>2</v>
      </c>
      <c r="C24" t="s">
        <v>21</v>
      </c>
      <c r="D24">
        <v>20</v>
      </c>
      <c r="E24">
        <v>5</v>
      </c>
      <c r="F24">
        <v>14</v>
      </c>
      <c r="G24">
        <v>3</v>
      </c>
      <c r="H24">
        <v>42</v>
      </c>
      <c r="I24">
        <v>6</v>
      </c>
      <c r="J24">
        <v>2</v>
      </c>
      <c r="K24">
        <v>7</v>
      </c>
      <c r="L24">
        <v>1</v>
      </c>
      <c r="M24">
        <v>16</v>
      </c>
      <c r="N24" s="1">
        <v>28464</v>
      </c>
    </row>
    <row r="25" spans="1:14" x14ac:dyDescent="0.25">
      <c r="A25">
        <v>2001</v>
      </c>
      <c r="B25">
        <v>2</v>
      </c>
      <c r="C25" t="s">
        <v>21</v>
      </c>
      <c r="D25">
        <v>27</v>
      </c>
      <c r="E25">
        <v>12</v>
      </c>
      <c r="F25">
        <v>17</v>
      </c>
      <c r="G25">
        <v>5</v>
      </c>
      <c r="H25">
        <v>61</v>
      </c>
      <c r="I25">
        <v>14</v>
      </c>
      <c r="J25">
        <v>6</v>
      </c>
      <c r="K25">
        <v>10</v>
      </c>
      <c r="L25">
        <v>3</v>
      </c>
      <c r="M25">
        <v>33</v>
      </c>
      <c r="N25" s="1">
        <v>28853</v>
      </c>
    </row>
    <row r="26" spans="1:14" x14ac:dyDescent="0.25">
      <c r="A26">
        <v>2002</v>
      </c>
      <c r="B26">
        <v>2</v>
      </c>
      <c r="C26" t="s">
        <v>21</v>
      </c>
      <c r="D26">
        <v>18</v>
      </c>
      <c r="E26">
        <v>14</v>
      </c>
      <c r="F26">
        <v>9</v>
      </c>
      <c r="G26">
        <v>4</v>
      </c>
      <c r="H26">
        <v>45</v>
      </c>
      <c r="I26">
        <v>9</v>
      </c>
      <c r="J26">
        <v>7</v>
      </c>
      <c r="K26">
        <v>2</v>
      </c>
      <c r="L26">
        <v>1</v>
      </c>
      <c r="M26">
        <v>19</v>
      </c>
      <c r="N26" s="1">
        <v>28830</v>
      </c>
    </row>
    <row r="27" spans="1:14" x14ac:dyDescent="0.25">
      <c r="A27">
        <v>2003</v>
      </c>
      <c r="B27">
        <v>2</v>
      </c>
      <c r="C27" t="s">
        <v>21</v>
      </c>
      <c r="D27">
        <v>27</v>
      </c>
      <c r="E27">
        <v>15</v>
      </c>
      <c r="F27">
        <v>12</v>
      </c>
      <c r="G27">
        <v>2</v>
      </c>
      <c r="H27">
        <v>56</v>
      </c>
      <c r="I27">
        <v>9</v>
      </c>
      <c r="J27">
        <v>4</v>
      </c>
      <c r="K27">
        <v>9</v>
      </c>
      <c r="L27">
        <v>2</v>
      </c>
      <c r="M27">
        <v>24</v>
      </c>
      <c r="N27" s="1">
        <v>28336</v>
      </c>
    </row>
    <row r="28" spans="1:14" x14ac:dyDescent="0.25">
      <c r="A28">
        <v>2004</v>
      </c>
      <c r="B28">
        <v>2</v>
      </c>
      <c r="C28" t="s">
        <v>21</v>
      </c>
      <c r="D28">
        <v>40</v>
      </c>
      <c r="E28">
        <v>15</v>
      </c>
      <c r="F28">
        <v>5</v>
      </c>
      <c r="G28">
        <v>0</v>
      </c>
      <c r="H28">
        <v>60</v>
      </c>
      <c r="I28">
        <v>16</v>
      </c>
      <c r="J28">
        <v>5</v>
      </c>
      <c r="K28">
        <v>0</v>
      </c>
      <c r="L28">
        <v>0</v>
      </c>
      <c r="M28">
        <v>21</v>
      </c>
      <c r="N28" s="1">
        <v>28217</v>
      </c>
    </row>
    <row r="29" spans="1:14" x14ac:dyDescent="0.25">
      <c r="A29">
        <v>2005</v>
      </c>
      <c r="B29">
        <v>2</v>
      </c>
      <c r="C29" t="s">
        <v>21</v>
      </c>
      <c r="D29">
        <v>41</v>
      </c>
      <c r="E29">
        <v>22</v>
      </c>
      <c r="F29">
        <v>16</v>
      </c>
      <c r="G29">
        <v>0</v>
      </c>
      <c r="H29">
        <v>79</v>
      </c>
      <c r="I29">
        <v>12</v>
      </c>
      <c r="J29">
        <v>7</v>
      </c>
      <c r="K29">
        <v>5</v>
      </c>
      <c r="L29">
        <v>0</v>
      </c>
      <c r="M29">
        <v>24</v>
      </c>
      <c r="N29" s="1">
        <v>28039</v>
      </c>
    </row>
    <row r="30" spans="1:14" x14ac:dyDescent="0.25">
      <c r="A30">
        <v>2006</v>
      </c>
      <c r="B30">
        <v>2</v>
      </c>
      <c r="C30" t="s">
        <v>21</v>
      </c>
      <c r="D30">
        <v>26</v>
      </c>
      <c r="E30">
        <v>23</v>
      </c>
      <c r="F30">
        <v>12</v>
      </c>
      <c r="G30">
        <v>0</v>
      </c>
      <c r="H30">
        <v>61</v>
      </c>
      <c r="I30">
        <v>10</v>
      </c>
      <c r="J30">
        <v>9</v>
      </c>
      <c r="K30">
        <v>6</v>
      </c>
      <c r="L30">
        <v>0</v>
      </c>
      <c r="M30">
        <v>25</v>
      </c>
      <c r="N30" s="1">
        <v>27849</v>
      </c>
    </row>
    <row r="31" spans="1:14" x14ac:dyDescent="0.25">
      <c r="A31">
        <v>2007</v>
      </c>
      <c r="B31">
        <v>2</v>
      </c>
      <c r="C31" t="s">
        <v>21</v>
      </c>
      <c r="D31">
        <v>32</v>
      </c>
      <c r="E31">
        <v>15</v>
      </c>
      <c r="F31">
        <v>12</v>
      </c>
      <c r="G31">
        <v>0</v>
      </c>
      <c r="H31">
        <v>59</v>
      </c>
      <c r="I31">
        <v>8</v>
      </c>
      <c r="J31">
        <v>6</v>
      </c>
      <c r="K31">
        <v>6</v>
      </c>
      <c r="L31">
        <v>0</v>
      </c>
      <c r="M31">
        <v>20</v>
      </c>
      <c r="N31" s="1">
        <v>27606</v>
      </c>
    </row>
    <row r="32" spans="1:14" x14ac:dyDescent="0.25">
      <c r="A32">
        <v>2008</v>
      </c>
      <c r="B32">
        <v>2</v>
      </c>
      <c r="C32" t="s">
        <v>21</v>
      </c>
      <c r="D32">
        <v>33</v>
      </c>
      <c r="E32">
        <v>9</v>
      </c>
      <c r="F32">
        <v>9</v>
      </c>
      <c r="G32">
        <v>1</v>
      </c>
      <c r="H32">
        <v>52</v>
      </c>
      <c r="I32">
        <v>13</v>
      </c>
      <c r="J32">
        <v>2</v>
      </c>
      <c r="K32">
        <v>3</v>
      </c>
      <c r="L32">
        <v>0</v>
      </c>
      <c r="M32">
        <v>18</v>
      </c>
      <c r="N32" s="1">
        <v>28594</v>
      </c>
    </row>
    <row r="33" spans="1:14" x14ac:dyDescent="0.25">
      <c r="A33">
        <v>2009</v>
      </c>
      <c r="B33">
        <v>2</v>
      </c>
      <c r="C33" t="s">
        <v>21</v>
      </c>
      <c r="D33">
        <v>31</v>
      </c>
      <c r="E33">
        <v>14</v>
      </c>
      <c r="F33">
        <v>7</v>
      </c>
      <c r="G33">
        <v>0</v>
      </c>
      <c r="H33">
        <v>52</v>
      </c>
      <c r="I33">
        <v>11</v>
      </c>
      <c r="J33">
        <v>5</v>
      </c>
      <c r="K33">
        <v>2</v>
      </c>
      <c r="L33">
        <v>0</v>
      </c>
      <c r="M33">
        <v>18</v>
      </c>
      <c r="N33" s="1">
        <v>28265</v>
      </c>
    </row>
    <row r="34" spans="1:14" x14ac:dyDescent="0.25">
      <c r="A34">
        <v>2010</v>
      </c>
      <c r="B34">
        <v>2</v>
      </c>
      <c r="C34" t="s">
        <v>21</v>
      </c>
      <c r="D34">
        <v>36</v>
      </c>
      <c r="E34">
        <v>14</v>
      </c>
      <c r="F34">
        <v>8</v>
      </c>
      <c r="G34">
        <v>2</v>
      </c>
      <c r="H34">
        <v>60</v>
      </c>
      <c r="I34">
        <v>19</v>
      </c>
      <c r="J34">
        <v>5</v>
      </c>
      <c r="K34">
        <v>3</v>
      </c>
      <c r="L34">
        <v>1</v>
      </c>
      <c r="M34">
        <v>28</v>
      </c>
      <c r="N34" s="1">
        <v>28357</v>
      </c>
    </row>
    <row r="35" spans="1:14" x14ac:dyDescent="0.25">
      <c r="A35">
        <v>2011</v>
      </c>
      <c r="B35">
        <v>2</v>
      </c>
      <c r="C35" t="s">
        <v>21</v>
      </c>
      <c r="D35">
        <v>37</v>
      </c>
      <c r="E35">
        <v>12</v>
      </c>
      <c r="F35">
        <v>11</v>
      </c>
      <c r="G35">
        <v>1</v>
      </c>
      <c r="H35">
        <v>61</v>
      </c>
      <c r="I35">
        <v>13</v>
      </c>
      <c r="J35">
        <v>4</v>
      </c>
      <c r="K35">
        <v>5</v>
      </c>
      <c r="L35">
        <v>0</v>
      </c>
      <c r="M35">
        <v>22</v>
      </c>
      <c r="N35" s="1">
        <v>28952</v>
      </c>
    </row>
    <row r="36" spans="1:14" x14ac:dyDescent="0.25">
      <c r="A36">
        <v>2012</v>
      </c>
      <c r="B36">
        <v>2</v>
      </c>
      <c r="C36" t="s">
        <v>21</v>
      </c>
      <c r="D36">
        <v>25</v>
      </c>
      <c r="E36">
        <v>16</v>
      </c>
      <c r="F36">
        <v>11</v>
      </c>
      <c r="G36">
        <v>0</v>
      </c>
      <c r="H36">
        <v>52</v>
      </c>
      <c r="I36">
        <v>13</v>
      </c>
      <c r="J36">
        <v>8</v>
      </c>
      <c r="K36">
        <v>4</v>
      </c>
      <c r="L36">
        <v>0</v>
      </c>
      <c r="M36">
        <v>25</v>
      </c>
      <c r="N36" s="1">
        <v>28706</v>
      </c>
    </row>
    <row r="37" spans="1:14" x14ac:dyDescent="0.25">
      <c r="A37">
        <v>2013</v>
      </c>
      <c r="B37">
        <v>2</v>
      </c>
      <c r="C37" t="s">
        <v>21</v>
      </c>
      <c r="D37">
        <v>26</v>
      </c>
      <c r="E37">
        <v>17</v>
      </c>
      <c r="F37">
        <v>9</v>
      </c>
      <c r="G37">
        <v>2</v>
      </c>
      <c r="H37">
        <v>54</v>
      </c>
      <c r="I37">
        <v>12</v>
      </c>
      <c r="J37">
        <v>4</v>
      </c>
      <c r="K37">
        <v>2</v>
      </c>
      <c r="L37">
        <v>0</v>
      </c>
      <c r="M37">
        <v>18</v>
      </c>
      <c r="N37" s="1">
        <v>28106</v>
      </c>
    </row>
    <row r="38" spans="1:14" x14ac:dyDescent="0.25">
      <c r="A38">
        <v>2014</v>
      </c>
      <c r="B38">
        <v>2</v>
      </c>
      <c r="C38" t="s">
        <v>21</v>
      </c>
      <c r="D38">
        <v>40</v>
      </c>
      <c r="E38">
        <v>14</v>
      </c>
      <c r="F38">
        <v>8</v>
      </c>
      <c r="G38">
        <v>0</v>
      </c>
      <c r="H38">
        <v>62</v>
      </c>
      <c r="I38">
        <v>20</v>
      </c>
      <c r="J38">
        <v>6</v>
      </c>
      <c r="K38">
        <v>7</v>
      </c>
      <c r="L38">
        <v>0</v>
      </c>
      <c r="M38">
        <v>33</v>
      </c>
      <c r="N38" s="1">
        <v>27948</v>
      </c>
    </row>
    <row r="39" spans="1:14" x14ac:dyDescent="0.25">
      <c r="A39">
        <v>2015</v>
      </c>
      <c r="B39">
        <v>2</v>
      </c>
      <c r="C39" t="s">
        <v>21</v>
      </c>
      <c r="D39">
        <v>39</v>
      </c>
      <c r="E39">
        <v>10</v>
      </c>
      <c r="F39">
        <v>9</v>
      </c>
      <c r="G39">
        <v>0</v>
      </c>
      <c r="H39">
        <v>58</v>
      </c>
      <c r="I39">
        <v>18</v>
      </c>
      <c r="J39">
        <v>3</v>
      </c>
      <c r="K39">
        <v>3</v>
      </c>
      <c r="L39">
        <v>0</v>
      </c>
      <c r="M39">
        <v>24</v>
      </c>
      <c r="N39" s="1">
        <v>27114</v>
      </c>
    </row>
    <row r="40" spans="1:14" x14ac:dyDescent="0.25">
      <c r="A40">
        <v>2016</v>
      </c>
      <c r="B40">
        <v>2</v>
      </c>
      <c r="C40" t="s">
        <v>21</v>
      </c>
      <c r="D40">
        <v>25</v>
      </c>
      <c r="E40">
        <v>17</v>
      </c>
      <c r="F40">
        <v>4</v>
      </c>
      <c r="G40">
        <v>1</v>
      </c>
      <c r="H40">
        <v>47</v>
      </c>
      <c r="I40">
        <v>11</v>
      </c>
      <c r="J40">
        <v>6</v>
      </c>
      <c r="K40">
        <v>2</v>
      </c>
      <c r="L40">
        <v>0</v>
      </c>
      <c r="M40">
        <v>19</v>
      </c>
      <c r="N40" s="1">
        <v>26582</v>
      </c>
    </row>
    <row r="41" spans="1:14" x14ac:dyDescent="0.25">
      <c r="A41">
        <v>2017</v>
      </c>
      <c r="B41">
        <v>2</v>
      </c>
      <c r="C41" t="s">
        <v>21</v>
      </c>
      <c r="D41">
        <v>31</v>
      </c>
      <c r="E41">
        <v>11</v>
      </c>
      <c r="F41">
        <v>8</v>
      </c>
      <c r="G41">
        <v>2</v>
      </c>
      <c r="H41">
        <v>52</v>
      </c>
      <c r="I41">
        <v>12</v>
      </c>
      <c r="J41">
        <v>4</v>
      </c>
      <c r="K41">
        <v>3</v>
      </c>
      <c r="L41">
        <v>1</v>
      </c>
      <c r="M41">
        <v>20</v>
      </c>
      <c r="N41" s="1">
        <v>25736</v>
      </c>
    </row>
    <row r="42" spans="1:14" x14ac:dyDescent="0.25">
      <c r="A42">
        <v>1999</v>
      </c>
      <c r="B42">
        <v>3</v>
      </c>
      <c r="C42" t="s">
        <v>22</v>
      </c>
      <c r="D42">
        <v>32</v>
      </c>
      <c r="E42">
        <v>2</v>
      </c>
      <c r="F42">
        <v>17</v>
      </c>
      <c r="G42">
        <v>0</v>
      </c>
      <c r="H42">
        <v>51</v>
      </c>
      <c r="I42">
        <v>8</v>
      </c>
      <c r="J42">
        <v>2</v>
      </c>
      <c r="K42">
        <v>1</v>
      </c>
      <c r="L42">
        <v>0</v>
      </c>
      <c r="M42">
        <v>11</v>
      </c>
      <c r="N42" s="1">
        <v>23610</v>
      </c>
    </row>
    <row r="43" spans="1:14" x14ac:dyDescent="0.25">
      <c r="A43">
        <v>2000</v>
      </c>
      <c r="B43">
        <v>3</v>
      </c>
      <c r="C43" t="s">
        <v>22</v>
      </c>
      <c r="D43">
        <v>29</v>
      </c>
      <c r="E43">
        <v>0</v>
      </c>
      <c r="F43">
        <v>14</v>
      </c>
      <c r="G43">
        <v>2</v>
      </c>
      <c r="H43">
        <v>45</v>
      </c>
      <c r="I43">
        <v>10</v>
      </c>
      <c r="J43">
        <v>0</v>
      </c>
      <c r="K43">
        <v>8</v>
      </c>
      <c r="L43">
        <v>1</v>
      </c>
      <c r="M43">
        <v>19</v>
      </c>
      <c r="N43" s="1">
        <v>24035</v>
      </c>
    </row>
    <row r="44" spans="1:14" x14ac:dyDescent="0.25">
      <c r="A44">
        <v>2001</v>
      </c>
      <c r="B44">
        <v>3</v>
      </c>
      <c r="C44" t="s">
        <v>22</v>
      </c>
      <c r="D44">
        <v>27</v>
      </c>
      <c r="E44">
        <v>2</v>
      </c>
      <c r="F44">
        <v>11</v>
      </c>
      <c r="G44">
        <v>0</v>
      </c>
      <c r="H44">
        <v>40</v>
      </c>
      <c r="I44">
        <v>12</v>
      </c>
      <c r="J44">
        <v>1</v>
      </c>
      <c r="K44">
        <v>5</v>
      </c>
      <c r="L44">
        <v>0</v>
      </c>
      <c r="M44">
        <v>18</v>
      </c>
      <c r="N44" s="1">
        <v>24412</v>
      </c>
    </row>
    <row r="45" spans="1:14" x14ac:dyDescent="0.25">
      <c r="A45">
        <v>2002</v>
      </c>
      <c r="B45">
        <v>3</v>
      </c>
      <c r="C45" t="s">
        <v>22</v>
      </c>
      <c r="D45">
        <v>31</v>
      </c>
      <c r="E45">
        <v>2</v>
      </c>
      <c r="F45">
        <v>8</v>
      </c>
      <c r="G45">
        <v>2</v>
      </c>
      <c r="H45">
        <v>43</v>
      </c>
      <c r="I45">
        <v>9</v>
      </c>
      <c r="J45">
        <v>0</v>
      </c>
      <c r="K45">
        <v>4</v>
      </c>
      <c r="L45">
        <v>1</v>
      </c>
      <c r="M45">
        <v>14</v>
      </c>
      <c r="N45" s="1">
        <v>24542</v>
      </c>
    </row>
    <row r="46" spans="1:14" x14ac:dyDescent="0.25">
      <c r="A46">
        <v>2003</v>
      </c>
      <c r="B46">
        <v>3</v>
      </c>
      <c r="C46" t="s">
        <v>22</v>
      </c>
      <c r="D46">
        <v>28</v>
      </c>
      <c r="E46">
        <v>2</v>
      </c>
      <c r="F46">
        <v>6</v>
      </c>
      <c r="G46">
        <v>1</v>
      </c>
      <c r="H46">
        <v>37</v>
      </c>
      <c r="I46">
        <v>8</v>
      </c>
      <c r="J46">
        <v>1</v>
      </c>
      <c r="K46">
        <v>3</v>
      </c>
      <c r="L46">
        <v>0</v>
      </c>
      <c r="M46">
        <v>12</v>
      </c>
      <c r="N46" s="1">
        <v>24166</v>
      </c>
    </row>
    <row r="47" spans="1:14" x14ac:dyDescent="0.25">
      <c r="A47">
        <v>2004</v>
      </c>
      <c r="B47">
        <v>3</v>
      </c>
      <c r="C47" t="s">
        <v>22</v>
      </c>
      <c r="D47">
        <v>44</v>
      </c>
      <c r="E47">
        <v>1</v>
      </c>
      <c r="F47">
        <v>7</v>
      </c>
      <c r="G47">
        <v>3</v>
      </c>
      <c r="H47">
        <v>55</v>
      </c>
      <c r="I47">
        <v>12</v>
      </c>
      <c r="J47">
        <v>1</v>
      </c>
      <c r="K47">
        <v>4</v>
      </c>
      <c r="L47">
        <v>0</v>
      </c>
      <c r="M47">
        <v>17</v>
      </c>
      <c r="N47" s="1">
        <v>24230</v>
      </c>
    </row>
    <row r="48" spans="1:14" x14ac:dyDescent="0.25">
      <c r="A48">
        <v>2005</v>
      </c>
      <c r="B48">
        <v>3</v>
      </c>
      <c r="C48" t="s">
        <v>22</v>
      </c>
      <c r="D48">
        <v>52</v>
      </c>
      <c r="E48">
        <v>1</v>
      </c>
      <c r="F48">
        <v>11</v>
      </c>
      <c r="G48">
        <v>3</v>
      </c>
      <c r="H48">
        <v>67</v>
      </c>
      <c r="I48">
        <v>24</v>
      </c>
      <c r="J48">
        <v>0</v>
      </c>
      <c r="K48">
        <v>2</v>
      </c>
      <c r="L48">
        <v>0</v>
      </c>
      <c r="M48">
        <v>26</v>
      </c>
      <c r="N48" s="1">
        <v>24235</v>
      </c>
    </row>
    <row r="49" spans="1:14" x14ac:dyDescent="0.25">
      <c r="A49">
        <v>2006</v>
      </c>
      <c r="B49">
        <v>3</v>
      </c>
      <c r="C49" t="s">
        <v>22</v>
      </c>
      <c r="D49">
        <v>44</v>
      </c>
      <c r="E49">
        <v>4</v>
      </c>
      <c r="F49">
        <v>7</v>
      </c>
      <c r="G49">
        <v>3</v>
      </c>
      <c r="H49">
        <v>58</v>
      </c>
      <c r="I49">
        <v>12</v>
      </c>
      <c r="J49">
        <v>0</v>
      </c>
      <c r="K49">
        <v>4</v>
      </c>
      <c r="L49">
        <v>2</v>
      </c>
      <c r="M49">
        <v>18</v>
      </c>
      <c r="N49" s="1">
        <v>23976</v>
      </c>
    </row>
    <row r="50" spans="1:14" x14ac:dyDescent="0.25">
      <c r="A50">
        <v>2007</v>
      </c>
      <c r="B50">
        <v>3</v>
      </c>
      <c r="C50" t="s">
        <v>22</v>
      </c>
      <c r="D50">
        <v>41</v>
      </c>
      <c r="E50">
        <v>3</v>
      </c>
      <c r="F50">
        <v>6</v>
      </c>
      <c r="G50">
        <v>0</v>
      </c>
      <c r="H50">
        <v>50</v>
      </c>
      <c r="I50">
        <v>12</v>
      </c>
      <c r="J50">
        <v>0</v>
      </c>
      <c r="K50">
        <v>4</v>
      </c>
      <c r="L50">
        <v>0</v>
      </c>
      <c r="M50">
        <v>16</v>
      </c>
      <c r="N50" s="1">
        <v>24002</v>
      </c>
    </row>
    <row r="51" spans="1:14" x14ac:dyDescent="0.25">
      <c r="A51">
        <v>2008</v>
      </c>
      <c r="B51">
        <v>3</v>
      </c>
      <c r="C51" t="s">
        <v>22</v>
      </c>
      <c r="D51">
        <v>39</v>
      </c>
      <c r="E51">
        <v>3</v>
      </c>
      <c r="F51">
        <v>14</v>
      </c>
      <c r="G51">
        <v>2</v>
      </c>
      <c r="H51">
        <v>58</v>
      </c>
      <c r="I51">
        <v>16</v>
      </c>
      <c r="J51">
        <v>2</v>
      </c>
      <c r="K51">
        <v>5</v>
      </c>
      <c r="L51">
        <v>2</v>
      </c>
      <c r="M51">
        <v>25</v>
      </c>
      <c r="N51" s="1">
        <v>25663</v>
      </c>
    </row>
    <row r="52" spans="1:14" x14ac:dyDescent="0.25">
      <c r="A52">
        <v>2009</v>
      </c>
      <c r="B52">
        <v>3</v>
      </c>
      <c r="C52" t="s">
        <v>22</v>
      </c>
      <c r="D52">
        <v>37</v>
      </c>
      <c r="E52">
        <v>0</v>
      </c>
      <c r="F52">
        <v>7</v>
      </c>
      <c r="G52">
        <v>2</v>
      </c>
      <c r="H52">
        <v>46</v>
      </c>
      <c r="I52">
        <v>15</v>
      </c>
      <c r="J52">
        <v>0</v>
      </c>
      <c r="K52">
        <v>3</v>
      </c>
      <c r="L52">
        <v>0</v>
      </c>
      <c r="M52">
        <v>18</v>
      </c>
      <c r="N52" s="1">
        <v>26022</v>
      </c>
    </row>
    <row r="53" spans="1:14" x14ac:dyDescent="0.25">
      <c r="A53">
        <v>2010</v>
      </c>
      <c r="B53">
        <v>3</v>
      </c>
      <c r="C53" t="s">
        <v>22</v>
      </c>
      <c r="D53">
        <v>43</v>
      </c>
      <c r="E53">
        <v>0</v>
      </c>
      <c r="F53">
        <v>5</v>
      </c>
      <c r="G53">
        <v>1</v>
      </c>
      <c r="H53">
        <v>49</v>
      </c>
      <c r="I53">
        <v>14</v>
      </c>
      <c r="J53">
        <v>0</v>
      </c>
      <c r="K53">
        <v>4</v>
      </c>
      <c r="L53">
        <v>1</v>
      </c>
      <c r="M53">
        <v>19</v>
      </c>
      <c r="N53" s="1">
        <v>26237</v>
      </c>
    </row>
    <row r="54" spans="1:14" x14ac:dyDescent="0.25">
      <c r="A54">
        <v>2011</v>
      </c>
      <c r="B54">
        <v>3</v>
      </c>
      <c r="C54" t="s">
        <v>22</v>
      </c>
      <c r="D54">
        <v>46</v>
      </c>
      <c r="E54">
        <v>2</v>
      </c>
      <c r="F54">
        <v>10</v>
      </c>
      <c r="G54">
        <v>1</v>
      </c>
      <c r="H54">
        <v>59</v>
      </c>
      <c r="I54">
        <v>17</v>
      </c>
      <c r="J54">
        <v>0</v>
      </c>
      <c r="K54">
        <v>5</v>
      </c>
      <c r="L54">
        <v>1</v>
      </c>
      <c r="M54">
        <v>23</v>
      </c>
      <c r="N54" s="1">
        <v>26905</v>
      </c>
    </row>
    <row r="55" spans="1:14" x14ac:dyDescent="0.25">
      <c r="A55">
        <v>2012</v>
      </c>
      <c r="B55">
        <v>3</v>
      </c>
      <c r="C55" t="s">
        <v>22</v>
      </c>
      <c r="D55">
        <v>43</v>
      </c>
      <c r="E55">
        <v>4</v>
      </c>
      <c r="F55">
        <v>9</v>
      </c>
      <c r="G55">
        <v>0</v>
      </c>
      <c r="H55">
        <v>56</v>
      </c>
      <c r="I55">
        <v>22</v>
      </c>
      <c r="J55">
        <v>3</v>
      </c>
      <c r="K55">
        <v>5</v>
      </c>
      <c r="L55">
        <v>0</v>
      </c>
      <c r="M55">
        <v>30</v>
      </c>
      <c r="N55" s="1">
        <v>26726</v>
      </c>
    </row>
    <row r="56" spans="1:14" x14ac:dyDescent="0.25">
      <c r="A56">
        <v>2013</v>
      </c>
      <c r="B56">
        <v>3</v>
      </c>
      <c r="C56" t="s">
        <v>22</v>
      </c>
      <c r="D56">
        <v>38</v>
      </c>
      <c r="E56">
        <v>1</v>
      </c>
      <c r="F56">
        <v>7</v>
      </c>
      <c r="G56">
        <v>2</v>
      </c>
      <c r="H56">
        <v>48</v>
      </c>
      <c r="I56">
        <v>17</v>
      </c>
      <c r="J56">
        <v>0</v>
      </c>
      <c r="K56">
        <v>5</v>
      </c>
      <c r="L56">
        <v>1</v>
      </c>
      <c r="M56">
        <v>23</v>
      </c>
      <c r="N56" s="1">
        <v>26327</v>
      </c>
    </row>
    <row r="57" spans="1:14" x14ac:dyDescent="0.25">
      <c r="A57">
        <v>2014</v>
      </c>
      <c r="B57">
        <v>3</v>
      </c>
      <c r="C57" t="s">
        <v>22</v>
      </c>
      <c r="D57">
        <v>42</v>
      </c>
      <c r="E57">
        <v>3</v>
      </c>
      <c r="F57">
        <v>8</v>
      </c>
      <c r="G57">
        <v>0</v>
      </c>
      <c r="H57">
        <v>53</v>
      </c>
      <c r="I57">
        <v>16</v>
      </c>
      <c r="J57">
        <v>2</v>
      </c>
      <c r="K57">
        <v>2</v>
      </c>
      <c r="L57">
        <v>0</v>
      </c>
      <c r="M57">
        <v>20</v>
      </c>
      <c r="N57" s="1">
        <v>26504</v>
      </c>
    </row>
    <row r="58" spans="1:14" x14ac:dyDescent="0.25">
      <c r="A58">
        <v>2015</v>
      </c>
      <c r="B58">
        <v>3</v>
      </c>
      <c r="C58" t="s">
        <v>22</v>
      </c>
      <c r="D58">
        <v>38</v>
      </c>
      <c r="E58">
        <v>4</v>
      </c>
      <c r="F58">
        <v>7</v>
      </c>
      <c r="G58">
        <v>3</v>
      </c>
      <c r="H58">
        <v>52</v>
      </c>
      <c r="I58">
        <v>15</v>
      </c>
      <c r="J58">
        <v>2</v>
      </c>
      <c r="K58">
        <v>3</v>
      </c>
      <c r="L58">
        <v>0</v>
      </c>
      <c r="M58">
        <v>20</v>
      </c>
      <c r="N58" s="1">
        <v>26240</v>
      </c>
    </row>
    <row r="59" spans="1:14" x14ac:dyDescent="0.25">
      <c r="A59">
        <v>2016</v>
      </c>
      <c r="B59">
        <v>3</v>
      </c>
      <c r="C59" t="s">
        <v>22</v>
      </c>
      <c r="D59">
        <v>31</v>
      </c>
      <c r="E59">
        <v>2</v>
      </c>
      <c r="F59">
        <v>12</v>
      </c>
      <c r="G59">
        <v>1</v>
      </c>
      <c r="H59">
        <v>46</v>
      </c>
      <c r="I59">
        <v>13</v>
      </c>
      <c r="J59">
        <v>2</v>
      </c>
      <c r="K59">
        <v>4</v>
      </c>
      <c r="L59">
        <v>0</v>
      </c>
      <c r="M59">
        <v>19</v>
      </c>
      <c r="N59" s="1">
        <v>25972</v>
      </c>
    </row>
    <row r="60" spans="1:14" x14ac:dyDescent="0.25">
      <c r="A60">
        <v>2017</v>
      </c>
      <c r="B60">
        <v>3</v>
      </c>
      <c r="C60" t="s">
        <v>22</v>
      </c>
      <c r="D60">
        <v>58</v>
      </c>
      <c r="E60">
        <v>3</v>
      </c>
      <c r="F60">
        <v>11</v>
      </c>
      <c r="G60">
        <v>0</v>
      </c>
      <c r="H60">
        <v>72</v>
      </c>
      <c r="I60">
        <v>18</v>
      </c>
      <c r="J60">
        <v>1</v>
      </c>
      <c r="K60">
        <v>3</v>
      </c>
      <c r="L60">
        <v>0</v>
      </c>
      <c r="M60">
        <v>22</v>
      </c>
      <c r="N60" s="1">
        <v>25546</v>
      </c>
    </row>
    <row r="61" spans="1:14" x14ac:dyDescent="0.25">
      <c r="A61">
        <v>1999</v>
      </c>
      <c r="B61">
        <v>4</v>
      </c>
      <c r="C61" t="s">
        <v>19</v>
      </c>
      <c r="D61">
        <v>36</v>
      </c>
      <c r="E61">
        <v>0</v>
      </c>
      <c r="F61">
        <v>10</v>
      </c>
      <c r="G61">
        <v>2</v>
      </c>
      <c r="H61">
        <v>48</v>
      </c>
      <c r="I61">
        <v>17</v>
      </c>
      <c r="J61">
        <v>0</v>
      </c>
      <c r="K61">
        <v>6</v>
      </c>
      <c r="L61">
        <v>2</v>
      </c>
      <c r="M61">
        <v>25</v>
      </c>
      <c r="N61" s="1">
        <v>19306</v>
      </c>
    </row>
    <row r="62" spans="1:14" x14ac:dyDescent="0.25">
      <c r="A62">
        <v>2000</v>
      </c>
      <c r="B62">
        <v>4</v>
      </c>
      <c r="C62" t="s">
        <v>19</v>
      </c>
      <c r="D62">
        <v>29</v>
      </c>
      <c r="E62">
        <v>0</v>
      </c>
      <c r="F62">
        <v>4</v>
      </c>
      <c r="G62">
        <v>0</v>
      </c>
      <c r="H62">
        <v>33</v>
      </c>
      <c r="I62">
        <v>14</v>
      </c>
      <c r="J62">
        <v>0</v>
      </c>
      <c r="K62">
        <v>2</v>
      </c>
      <c r="L62">
        <v>0</v>
      </c>
      <c r="M62">
        <v>16</v>
      </c>
      <c r="N62" s="1">
        <v>19489</v>
      </c>
    </row>
    <row r="63" spans="1:14" x14ac:dyDescent="0.25">
      <c r="A63">
        <v>2001</v>
      </c>
      <c r="B63">
        <v>4</v>
      </c>
      <c r="C63" t="s">
        <v>19</v>
      </c>
      <c r="D63">
        <v>26</v>
      </c>
      <c r="E63">
        <v>0</v>
      </c>
      <c r="F63">
        <v>9</v>
      </c>
      <c r="G63">
        <v>0</v>
      </c>
      <c r="H63">
        <v>35</v>
      </c>
      <c r="I63">
        <v>12</v>
      </c>
      <c r="J63">
        <v>0</v>
      </c>
      <c r="K63">
        <v>3</v>
      </c>
      <c r="L63">
        <v>0</v>
      </c>
      <c r="M63">
        <v>15</v>
      </c>
      <c r="N63" s="1">
        <v>19715</v>
      </c>
    </row>
    <row r="64" spans="1:14" x14ac:dyDescent="0.25">
      <c r="A64">
        <v>2002</v>
      </c>
      <c r="B64">
        <v>4</v>
      </c>
      <c r="C64" t="s">
        <v>19</v>
      </c>
      <c r="D64">
        <v>32</v>
      </c>
      <c r="E64">
        <v>0</v>
      </c>
      <c r="F64">
        <v>8</v>
      </c>
      <c r="G64">
        <v>1</v>
      </c>
      <c r="H64">
        <v>41</v>
      </c>
      <c r="I64">
        <v>16</v>
      </c>
      <c r="J64">
        <v>0</v>
      </c>
      <c r="K64">
        <v>4</v>
      </c>
      <c r="L64">
        <v>0</v>
      </c>
      <c r="M64">
        <v>20</v>
      </c>
      <c r="N64" s="1">
        <v>19703</v>
      </c>
    </row>
    <row r="65" spans="1:14" x14ac:dyDescent="0.25">
      <c r="A65">
        <v>2003</v>
      </c>
      <c r="B65">
        <v>4</v>
      </c>
      <c r="C65" t="s">
        <v>19</v>
      </c>
      <c r="D65">
        <v>32</v>
      </c>
      <c r="E65">
        <v>2</v>
      </c>
      <c r="F65">
        <v>10</v>
      </c>
      <c r="G65">
        <v>1</v>
      </c>
      <c r="H65">
        <v>45</v>
      </c>
      <c r="I65">
        <v>14</v>
      </c>
      <c r="J65">
        <v>0</v>
      </c>
      <c r="K65">
        <v>3</v>
      </c>
      <c r="L65">
        <v>0</v>
      </c>
      <c r="M65">
        <v>17</v>
      </c>
      <c r="N65" s="1">
        <v>19096</v>
      </c>
    </row>
    <row r="66" spans="1:14" x14ac:dyDescent="0.25">
      <c r="A66">
        <v>2004</v>
      </c>
      <c r="B66">
        <v>4</v>
      </c>
      <c r="C66" t="s">
        <v>19</v>
      </c>
      <c r="D66">
        <v>35</v>
      </c>
      <c r="E66">
        <v>0</v>
      </c>
      <c r="F66">
        <v>9</v>
      </c>
      <c r="G66">
        <v>1</v>
      </c>
      <c r="H66">
        <v>45</v>
      </c>
      <c r="I66">
        <v>15</v>
      </c>
      <c r="J66">
        <v>0</v>
      </c>
      <c r="K66">
        <v>5</v>
      </c>
      <c r="L66">
        <v>0</v>
      </c>
      <c r="M66">
        <v>20</v>
      </c>
      <c r="N66" s="1">
        <v>19066</v>
      </c>
    </row>
    <row r="67" spans="1:14" x14ac:dyDescent="0.25">
      <c r="A67">
        <v>2005</v>
      </c>
      <c r="B67">
        <v>4</v>
      </c>
      <c r="C67" t="s">
        <v>19</v>
      </c>
      <c r="D67">
        <v>31</v>
      </c>
      <c r="E67">
        <v>3</v>
      </c>
      <c r="F67">
        <v>10</v>
      </c>
      <c r="G67">
        <v>1</v>
      </c>
      <c r="H67">
        <v>45</v>
      </c>
      <c r="I67">
        <v>14</v>
      </c>
      <c r="J67">
        <v>1</v>
      </c>
      <c r="K67">
        <v>3</v>
      </c>
      <c r="L67">
        <v>0</v>
      </c>
      <c r="M67">
        <v>18</v>
      </c>
      <c r="N67" s="1">
        <v>19157</v>
      </c>
    </row>
    <row r="68" spans="1:14" x14ac:dyDescent="0.25">
      <c r="A68">
        <v>2006</v>
      </c>
      <c r="B68">
        <v>4</v>
      </c>
      <c r="C68" t="s">
        <v>19</v>
      </c>
      <c r="D68">
        <v>46</v>
      </c>
      <c r="E68">
        <v>1</v>
      </c>
      <c r="F68">
        <v>6</v>
      </c>
      <c r="G68">
        <v>3</v>
      </c>
      <c r="H68">
        <v>56</v>
      </c>
      <c r="I68">
        <v>18</v>
      </c>
      <c r="J68">
        <v>0</v>
      </c>
      <c r="K68">
        <v>2</v>
      </c>
      <c r="L68">
        <v>1</v>
      </c>
      <c r="M68">
        <v>21</v>
      </c>
      <c r="N68" s="1">
        <v>18975</v>
      </c>
    </row>
    <row r="69" spans="1:14" x14ac:dyDescent="0.25">
      <c r="A69">
        <v>2007</v>
      </c>
      <c r="B69">
        <v>4</v>
      </c>
      <c r="C69" t="s">
        <v>19</v>
      </c>
      <c r="D69">
        <v>46</v>
      </c>
      <c r="E69">
        <v>1</v>
      </c>
      <c r="F69">
        <v>6</v>
      </c>
      <c r="G69">
        <v>1</v>
      </c>
      <c r="H69">
        <v>54</v>
      </c>
      <c r="I69">
        <v>13</v>
      </c>
      <c r="J69">
        <v>0</v>
      </c>
      <c r="K69">
        <v>4</v>
      </c>
      <c r="L69">
        <v>0</v>
      </c>
      <c r="M69">
        <v>17</v>
      </c>
      <c r="N69" s="1">
        <v>18712</v>
      </c>
    </row>
    <row r="70" spans="1:14" x14ac:dyDescent="0.25">
      <c r="A70">
        <v>2008</v>
      </c>
      <c r="B70">
        <v>4</v>
      </c>
      <c r="C70" t="s">
        <v>19</v>
      </c>
      <c r="D70">
        <v>43</v>
      </c>
      <c r="E70">
        <v>1</v>
      </c>
      <c r="F70">
        <v>13</v>
      </c>
      <c r="G70">
        <v>0</v>
      </c>
      <c r="H70">
        <v>57</v>
      </c>
      <c r="I70">
        <v>15</v>
      </c>
      <c r="J70">
        <v>0</v>
      </c>
      <c r="K70">
        <v>7</v>
      </c>
      <c r="L70">
        <v>0</v>
      </c>
      <c r="M70">
        <v>22</v>
      </c>
      <c r="N70" s="1">
        <v>20146</v>
      </c>
    </row>
    <row r="71" spans="1:14" x14ac:dyDescent="0.25">
      <c r="A71">
        <v>2009</v>
      </c>
      <c r="B71">
        <v>4</v>
      </c>
      <c r="C71" t="s">
        <v>19</v>
      </c>
      <c r="D71">
        <v>42</v>
      </c>
      <c r="E71">
        <v>1</v>
      </c>
      <c r="F71">
        <v>7</v>
      </c>
      <c r="G71">
        <v>1</v>
      </c>
      <c r="H71">
        <v>51</v>
      </c>
      <c r="I71">
        <v>20</v>
      </c>
      <c r="J71">
        <v>0</v>
      </c>
      <c r="K71">
        <v>7</v>
      </c>
      <c r="L71">
        <v>1</v>
      </c>
      <c r="M71">
        <v>25</v>
      </c>
      <c r="N71" s="1">
        <v>20064</v>
      </c>
    </row>
    <row r="72" spans="1:14" x14ac:dyDescent="0.25">
      <c r="A72">
        <v>2010</v>
      </c>
      <c r="B72">
        <v>4</v>
      </c>
      <c r="C72" t="s">
        <v>19</v>
      </c>
      <c r="D72">
        <v>41</v>
      </c>
      <c r="E72">
        <v>1</v>
      </c>
      <c r="F72">
        <v>7</v>
      </c>
      <c r="G72">
        <v>0</v>
      </c>
      <c r="H72">
        <v>49</v>
      </c>
      <c r="I72">
        <v>20</v>
      </c>
      <c r="J72">
        <v>0</v>
      </c>
      <c r="K72">
        <v>2</v>
      </c>
      <c r="L72">
        <v>0</v>
      </c>
      <c r="M72">
        <v>22</v>
      </c>
      <c r="N72" s="1">
        <v>19962</v>
      </c>
    </row>
    <row r="73" spans="1:14" x14ac:dyDescent="0.25">
      <c r="A73">
        <v>2011</v>
      </c>
      <c r="B73">
        <v>4</v>
      </c>
      <c r="C73" t="s">
        <v>19</v>
      </c>
      <c r="D73">
        <v>31</v>
      </c>
      <c r="E73">
        <v>3</v>
      </c>
      <c r="F73">
        <v>8</v>
      </c>
      <c r="G73">
        <v>0</v>
      </c>
      <c r="H73">
        <v>42</v>
      </c>
      <c r="I73">
        <v>16</v>
      </c>
      <c r="J73">
        <v>1</v>
      </c>
      <c r="K73">
        <v>1</v>
      </c>
      <c r="L73">
        <v>0</v>
      </c>
      <c r="M73">
        <v>18</v>
      </c>
      <c r="N73" s="1">
        <v>20326</v>
      </c>
    </row>
    <row r="74" spans="1:14" x14ac:dyDescent="0.25">
      <c r="A74">
        <v>2012</v>
      </c>
      <c r="B74">
        <v>4</v>
      </c>
      <c r="C74" t="s">
        <v>19</v>
      </c>
      <c r="D74">
        <v>38</v>
      </c>
      <c r="E74">
        <v>1</v>
      </c>
      <c r="F74">
        <v>8</v>
      </c>
      <c r="G74">
        <v>0</v>
      </c>
      <c r="H74">
        <v>47</v>
      </c>
      <c r="I74">
        <v>20</v>
      </c>
      <c r="J74">
        <v>1</v>
      </c>
      <c r="K74">
        <v>3</v>
      </c>
      <c r="L74">
        <v>0</v>
      </c>
      <c r="M74">
        <v>24</v>
      </c>
      <c r="N74" s="1">
        <v>20219</v>
      </c>
    </row>
    <row r="75" spans="1:14" x14ac:dyDescent="0.25">
      <c r="A75">
        <v>2013</v>
      </c>
      <c r="B75">
        <v>4</v>
      </c>
      <c r="C75" t="s">
        <v>19</v>
      </c>
      <c r="D75">
        <v>32</v>
      </c>
      <c r="E75">
        <v>1</v>
      </c>
      <c r="F75">
        <v>8</v>
      </c>
      <c r="G75">
        <v>0</v>
      </c>
      <c r="H75">
        <v>41</v>
      </c>
      <c r="I75">
        <v>13</v>
      </c>
      <c r="J75">
        <v>0</v>
      </c>
      <c r="K75">
        <v>2</v>
      </c>
      <c r="L75">
        <v>0</v>
      </c>
      <c r="M75">
        <v>15</v>
      </c>
      <c r="N75" s="1">
        <v>19912</v>
      </c>
    </row>
    <row r="76" spans="1:14" x14ac:dyDescent="0.25">
      <c r="A76">
        <v>2014</v>
      </c>
      <c r="B76">
        <v>4</v>
      </c>
      <c r="C76" t="s">
        <v>19</v>
      </c>
      <c r="D76">
        <v>36</v>
      </c>
      <c r="E76">
        <v>1</v>
      </c>
      <c r="F76">
        <v>11</v>
      </c>
      <c r="G76">
        <v>0</v>
      </c>
      <c r="H76">
        <v>48</v>
      </c>
      <c r="I76">
        <v>13</v>
      </c>
      <c r="J76">
        <v>1</v>
      </c>
      <c r="K76">
        <v>4</v>
      </c>
      <c r="L76">
        <v>0</v>
      </c>
      <c r="M76">
        <v>18</v>
      </c>
      <c r="N76" s="1">
        <v>20056</v>
      </c>
    </row>
    <row r="77" spans="1:14" x14ac:dyDescent="0.25">
      <c r="A77">
        <v>2015</v>
      </c>
      <c r="B77">
        <v>4</v>
      </c>
      <c r="C77" t="s">
        <v>19</v>
      </c>
      <c r="D77">
        <v>30</v>
      </c>
      <c r="E77">
        <v>1</v>
      </c>
      <c r="F77">
        <v>6</v>
      </c>
      <c r="G77">
        <v>0</v>
      </c>
      <c r="H77">
        <v>37</v>
      </c>
      <c r="I77">
        <v>12</v>
      </c>
      <c r="J77">
        <v>1</v>
      </c>
      <c r="K77">
        <v>2</v>
      </c>
      <c r="L77">
        <v>0</v>
      </c>
      <c r="M77">
        <v>15</v>
      </c>
      <c r="N77" s="1">
        <v>19822</v>
      </c>
    </row>
    <row r="78" spans="1:14" x14ac:dyDescent="0.25">
      <c r="A78">
        <v>2016</v>
      </c>
      <c r="B78">
        <v>4</v>
      </c>
      <c r="C78" t="s">
        <v>19</v>
      </c>
      <c r="D78">
        <v>34</v>
      </c>
      <c r="E78">
        <v>1</v>
      </c>
      <c r="F78">
        <v>8</v>
      </c>
      <c r="G78">
        <v>0</v>
      </c>
      <c r="H78">
        <v>43</v>
      </c>
      <c r="I78">
        <v>17</v>
      </c>
      <c r="J78">
        <v>1</v>
      </c>
      <c r="K78">
        <v>2</v>
      </c>
      <c r="L78">
        <v>0</v>
      </c>
      <c r="M78">
        <v>20</v>
      </c>
      <c r="N78" s="1">
        <v>19755</v>
      </c>
    </row>
    <row r="79" spans="1:14" x14ac:dyDescent="0.25">
      <c r="A79">
        <v>2017</v>
      </c>
      <c r="B79">
        <v>4</v>
      </c>
      <c r="C79" t="s">
        <v>19</v>
      </c>
      <c r="D79">
        <v>42</v>
      </c>
      <c r="E79">
        <v>2</v>
      </c>
      <c r="F79">
        <v>10</v>
      </c>
      <c r="G79">
        <v>1</v>
      </c>
      <c r="H79">
        <v>55</v>
      </c>
      <c r="I79">
        <v>17</v>
      </c>
      <c r="J79">
        <v>1</v>
      </c>
      <c r="K79">
        <v>1</v>
      </c>
      <c r="L79">
        <v>0</v>
      </c>
      <c r="M79">
        <v>19</v>
      </c>
      <c r="N79" s="1">
        <v>19012</v>
      </c>
    </row>
    <row r="80" spans="1:14" x14ac:dyDescent="0.25">
      <c r="A80">
        <v>1999</v>
      </c>
      <c r="B80">
        <v>5</v>
      </c>
      <c r="C80" t="s">
        <v>23</v>
      </c>
      <c r="D80">
        <v>27</v>
      </c>
      <c r="E80">
        <v>2</v>
      </c>
      <c r="F80">
        <v>11</v>
      </c>
      <c r="G80">
        <v>3</v>
      </c>
      <c r="H80">
        <v>43</v>
      </c>
      <c r="I80">
        <v>14</v>
      </c>
      <c r="J80">
        <v>0</v>
      </c>
      <c r="K80">
        <v>4</v>
      </c>
      <c r="L80">
        <v>2</v>
      </c>
      <c r="M80">
        <v>20</v>
      </c>
      <c r="N80" s="1">
        <v>23405</v>
      </c>
    </row>
    <row r="81" spans="1:14" x14ac:dyDescent="0.25">
      <c r="A81">
        <v>2000</v>
      </c>
      <c r="B81">
        <v>5</v>
      </c>
      <c r="C81" t="s">
        <v>23</v>
      </c>
      <c r="D81">
        <v>34</v>
      </c>
      <c r="E81">
        <v>1</v>
      </c>
      <c r="F81">
        <v>9</v>
      </c>
      <c r="G81">
        <v>1</v>
      </c>
      <c r="H81">
        <v>45</v>
      </c>
      <c r="I81">
        <v>12</v>
      </c>
      <c r="J81">
        <v>1</v>
      </c>
      <c r="K81">
        <v>2</v>
      </c>
      <c r="L81">
        <v>0</v>
      </c>
      <c r="M81">
        <v>15</v>
      </c>
      <c r="N81" s="1">
        <v>24000</v>
      </c>
    </row>
    <row r="82" spans="1:14" x14ac:dyDescent="0.25">
      <c r="A82">
        <v>2001</v>
      </c>
      <c r="B82">
        <v>5</v>
      </c>
      <c r="C82" t="s">
        <v>23</v>
      </c>
      <c r="D82">
        <v>21</v>
      </c>
      <c r="E82">
        <v>1</v>
      </c>
      <c r="F82">
        <v>13</v>
      </c>
      <c r="G82">
        <v>1</v>
      </c>
      <c r="H82">
        <v>36</v>
      </c>
      <c r="I82">
        <v>10</v>
      </c>
      <c r="J82">
        <v>0</v>
      </c>
      <c r="K82">
        <v>6</v>
      </c>
      <c r="L82">
        <v>0</v>
      </c>
      <c r="M82">
        <v>16</v>
      </c>
      <c r="N82" s="1">
        <v>24273</v>
      </c>
    </row>
    <row r="83" spans="1:14" x14ac:dyDescent="0.25">
      <c r="A83">
        <v>2002</v>
      </c>
      <c r="B83">
        <v>5</v>
      </c>
      <c r="C83" t="s">
        <v>23</v>
      </c>
      <c r="D83">
        <v>24</v>
      </c>
      <c r="E83">
        <v>3</v>
      </c>
      <c r="F83">
        <v>9</v>
      </c>
      <c r="G83">
        <v>0</v>
      </c>
      <c r="H83">
        <v>36</v>
      </c>
      <c r="I83">
        <v>10</v>
      </c>
      <c r="J83">
        <v>3</v>
      </c>
      <c r="K83">
        <v>3</v>
      </c>
      <c r="L83">
        <v>0</v>
      </c>
      <c r="M83">
        <v>16</v>
      </c>
      <c r="N83" s="1">
        <v>24796</v>
      </c>
    </row>
    <row r="84" spans="1:14" x14ac:dyDescent="0.25">
      <c r="A84">
        <v>2003</v>
      </c>
      <c r="B84">
        <v>5</v>
      </c>
      <c r="C84" t="s">
        <v>23</v>
      </c>
      <c r="D84">
        <v>20</v>
      </c>
      <c r="E84">
        <v>1</v>
      </c>
      <c r="F84">
        <v>7</v>
      </c>
      <c r="G84">
        <v>0</v>
      </c>
      <c r="H84">
        <v>28</v>
      </c>
      <c r="I84">
        <v>8</v>
      </c>
      <c r="J84">
        <v>0</v>
      </c>
      <c r="K84">
        <v>1</v>
      </c>
      <c r="L84">
        <v>0</v>
      </c>
      <c r="M84">
        <v>9</v>
      </c>
      <c r="N84" s="1">
        <v>24096</v>
      </c>
    </row>
    <row r="85" spans="1:14" x14ac:dyDescent="0.25">
      <c r="A85">
        <v>2004</v>
      </c>
      <c r="B85">
        <v>5</v>
      </c>
      <c r="C85" t="s">
        <v>23</v>
      </c>
      <c r="D85">
        <v>24</v>
      </c>
      <c r="E85">
        <v>2</v>
      </c>
      <c r="F85">
        <v>16</v>
      </c>
      <c r="G85">
        <v>1</v>
      </c>
      <c r="H85">
        <v>43</v>
      </c>
      <c r="I85">
        <v>6</v>
      </c>
      <c r="J85">
        <v>1</v>
      </c>
      <c r="K85">
        <v>6</v>
      </c>
      <c r="L85">
        <v>0</v>
      </c>
      <c r="M85">
        <v>13</v>
      </c>
      <c r="N85" s="1">
        <v>24112</v>
      </c>
    </row>
    <row r="86" spans="1:14" x14ac:dyDescent="0.25">
      <c r="A86">
        <v>2005</v>
      </c>
      <c r="B86">
        <v>5</v>
      </c>
      <c r="C86" t="s">
        <v>23</v>
      </c>
      <c r="D86">
        <v>31</v>
      </c>
      <c r="E86">
        <v>5</v>
      </c>
      <c r="F86">
        <v>20</v>
      </c>
      <c r="G86">
        <v>0</v>
      </c>
      <c r="H86">
        <v>56</v>
      </c>
      <c r="I86">
        <v>9</v>
      </c>
      <c r="J86">
        <v>3</v>
      </c>
      <c r="K86">
        <v>4</v>
      </c>
      <c r="L86">
        <v>0</v>
      </c>
      <c r="M86">
        <v>16</v>
      </c>
      <c r="N86" s="1">
        <v>24217</v>
      </c>
    </row>
    <row r="87" spans="1:14" x14ac:dyDescent="0.25">
      <c r="A87">
        <v>2006</v>
      </c>
      <c r="B87">
        <v>5</v>
      </c>
      <c r="C87" t="s">
        <v>23</v>
      </c>
      <c r="D87">
        <v>31</v>
      </c>
      <c r="E87">
        <v>1</v>
      </c>
      <c r="F87">
        <v>17</v>
      </c>
      <c r="G87">
        <v>2</v>
      </c>
      <c r="H87">
        <v>51</v>
      </c>
      <c r="I87">
        <v>9</v>
      </c>
      <c r="J87">
        <v>0</v>
      </c>
      <c r="K87">
        <v>10</v>
      </c>
      <c r="L87">
        <v>2</v>
      </c>
      <c r="M87">
        <v>21</v>
      </c>
      <c r="N87" s="1">
        <v>23837</v>
      </c>
    </row>
    <row r="88" spans="1:14" x14ac:dyDescent="0.25">
      <c r="A88">
        <v>2007</v>
      </c>
      <c r="B88">
        <v>5</v>
      </c>
      <c r="C88" t="s">
        <v>23</v>
      </c>
      <c r="D88">
        <v>40</v>
      </c>
      <c r="E88">
        <v>2</v>
      </c>
      <c r="F88">
        <v>9</v>
      </c>
      <c r="G88">
        <v>0</v>
      </c>
      <c r="H88">
        <v>51</v>
      </c>
      <c r="I88">
        <v>10</v>
      </c>
      <c r="J88">
        <v>0</v>
      </c>
      <c r="K88">
        <v>4</v>
      </c>
      <c r="L88">
        <v>0</v>
      </c>
      <c r="M88">
        <v>14</v>
      </c>
      <c r="N88" s="1">
        <v>23633</v>
      </c>
    </row>
    <row r="89" spans="1:14" x14ac:dyDescent="0.25">
      <c r="A89">
        <v>2008</v>
      </c>
      <c r="B89">
        <v>5</v>
      </c>
      <c r="C89" t="s">
        <v>23</v>
      </c>
      <c r="D89">
        <v>35</v>
      </c>
      <c r="E89">
        <v>1</v>
      </c>
      <c r="F89">
        <v>13</v>
      </c>
      <c r="G89">
        <v>0</v>
      </c>
      <c r="H89">
        <v>49</v>
      </c>
      <c r="I89">
        <v>9</v>
      </c>
      <c r="J89">
        <v>0</v>
      </c>
      <c r="K89">
        <v>4</v>
      </c>
      <c r="L89">
        <v>0</v>
      </c>
      <c r="M89">
        <v>13</v>
      </c>
      <c r="N89" s="1">
        <v>25039</v>
      </c>
    </row>
    <row r="90" spans="1:14" x14ac:dyDescent="0.25">
      <c r="A90">
        <v>2009</v>
      </c>
      <c r="B90">
        <v>5</v>
      </c>
      <c r="C90" t="s">
        <v>23</v>
      </c>
      <c r="D90">
        <v>37</v>
      </c>
      <c r="E90">
        <v>3</v>
      </c>
      <c r="F90">
        <v>19</v>
      </c>
      <c r="G90">
        <v>0</v>
      </c>
      <c r="H90">
        <v>59</v>
      </c>
      <c r="I90">
        <v>12</v>
      </c>
      <c r="J90">
        <v>0</v>
      </c>
      <c r="K90">
        <v>7</v>
      </c>
      <c r="L90">
        <v>0</v>
      </c>
      <c r="M90">
        <v>19</v>
      </c>
      <c r="N90" s="1">
        <v>24966</v>
      </c>
    </row>
    <row r="91" spans="1:14" x14ac:dyDescent="0.25">
      <c r="A91">
        <v>2010</v>
      </c>
      <c r="B91">
        <v>5</v>
      </c>
      <c r="C91" t="s">
        <v>23</v>
      </c>
      <c r="D91">
        <v>42</v>
      </c>
      <c r="E91">
        <v>6</v>
      </c>
      <c r="F91">
        <v>21</v>
      </c>
      <c r="G91">
        <v>1</v>
      </c>
      <c r="H91">
        <v>70</v>
      </c>
      <c r="I91">
        <v>14</v>
      </c>
      <c r="J91">
        <v>5</v>
      </c>
      <c r="K91">
        <v>11</v>
      </c>
      <c r="L91">
        <v>1</v>
      </c>
      <c r="M91">
        <v>31</v>
      </c>
      <c r="N91" s="1">
        <v>25223</v>
      </c>
    </row>
    <row r="92" spans="1:14" x14ac:dyDescent="0.25">
      <c r="A92">
        <v>2011</v>
      </c>
      <c r="B92">
        <v>5</v>
      </c>
      <c r="C92" t="s">
        <v>23</v>
      </c>
      <c r="D92">
        <v>39</v>
      </c>
      <c r="E92">
        <v>3</v>
      </c>
      <c r="F92">
        <v>16</v>
      </c>
      <c r="G92">
        <v>1</v>
      </c>
      <c r="H92">
        <v>59</v>
      </c>
      <c r="I92">
        <v>11</v>
      </c>
      <c r="J92">
        <v>1</v>
      </c>
      <c r="K92">
        <v>4</v>
      </c>
      <c r="L92">
        <v>0</v>
      </c>
      <c r="M92">
        <v>16</v>
      </c>
      <c r="N92" s="1">
        <v>25748</v>
      </c>
    </row>
    <row r="93" spans="1:14" x14ac:dyDescent="0.25">
      <c r="A93">
        <v>2012</v>
      </c>
      <c r="B93">
        <v>5</v>
      </c>
      <c r="C93" t="s">
        <v>23</v>
      </c>
      <c r="D93">
        <v>37</v>
      </c>
      <c r="E93">
        <v>3</v>
      </c>
      <c r="F93">
        <v>8</v>
      </c>
      <c r="G93">
        <v>1</v>
      </c>
      <c r="H93">
        <v>49</v>
      </c>
      <c r="I93">
        <v>13</v>
      </c>
      <c r="J93">
        <v>0</v>
      </c>
      <c r="K93">
        <v>4</v>
      </c>
      <c r="L93">
        <v>0</v>
      </c>
      <c r="M93">
        <v>17</v>
      </c>
      <c r="N93" s="1">
        <v>25726</v>
      </c>
    </row>
    <row r="94" spans="1:14" x14ac:dyDescent="0.25">
      <c r="A94">
        <v>2013</v>
      </c>
      <c r="B94">
        <v>5</v>
      </c>
      <c r="C94" t="s">
        <v>23</v>
      </c>
      <c r="D94">
        <v>34</v>
      </c>
      <c r="E94">
        <v>3</v>
      </c>
      <c r="F94">
        <v>14</v>
      </c>
      <c r="G94">
        <v>0</v>
      </c>
      <c r="H94">
        <v>51</v>
      </c>
      <c r="I94">
        <v>8</v>
      </c>
      <c r="J94">
        <v>2</v>
      </c>
      <c r="K94">
        <v>4</v>
      </c>
      <c r="L94">
        <v>0</v>
      </c>
      <c r="M94">
        <v>14</v>
      </c>
      <c r="N94" s="1">
        <v>25445</v>
      </c>
    </row>
    <row r="95" spans="1:14" x14ac:dyDescent="0.25">
      <c r="A95">
        <v>2014</v>
      </c>
      <c r="B95">
        <v>5</v>
      </c>
      <c r="C95" t="s">
        <v>23</v>
      </c>
      <c r="D95">
        <v>46</v>
      </c>
      <c r="E95">
        <v>2</v>
      </c>
      <c r="F95">
        <v>14</v>
      </c>
      <c r="G95">
        <v>0</v>
      </c>
      <c r="H95">
        <v>62</v>
      </c>
      <c r="I95">
        <v>14</v>
      </c>
      <c r="J95">
        <v>2</v>
      </c>
      <c r="K95">
        <v>5</v>
      </c>
      <c r="L95">
        <v>0</v>
      </c>
      <c r="M95">
        <v>21</v>
      </c>
      <c r="N95" s="1">
        <v>25438</v>
      </c>
    </row>
    <row r="96" spans="1:14" x14ac:dyDescent="0.25">
      <c r="A96">
        <v>2015</v>
      </c>
      <c r="B96">
        <v>5</v>
      </c>
      <c r="C96" t="s">
        <v>23</v>
      </c>
      <c r="D96">
        <v>50</v>
      </c>
      <c r="E96">
        <v>1</v>
      </c>
      <c r="F96">
        <v>12</v>
      </c>
      <c r="G96">
        <v>0</v>
      </c>
      <c r="H96">
        <v>63</v>
      </c>
      <c r="I96">
        <v>16</v>
      </c>
      <c r="J96">
        <v>1</v>
      </c>
      <c r="K96">
        <v>3</v>
      </c>
      <c r="L96">
        <v>0</v>
      </c>
      <c r="M96">
        <v>20</v>
      </c>
      <c r="N96" s="1">
        <v>25264</v>
      </c>
    </row>
    <row r="97" spans="1:14" x14ac:dyDescent="0.25">
      <c r="A97">
        <v>2016</v>
      </c>
      <c r="B97">
        <v>5</v>
      </c>
      <c r="C97" t="s">
        <v>23</v>
      </c>
      <c r="D97">
        <v>49</v>
      </c>
      <c r="E97">
        <v>1</v>
      </c>
      <c r="F97">
        <v>13</v>
      </c>
      <c r="G97">
        <v>0</v>
      </c>
      <c r="H97">
        <v>63</v>
      </c>
      <c r="I97">
        <v>22</v>
      </c>
      <c r="J97">
        <v>1</v>
      </c>
      <c r="K97">
        <v>3</v>
      </c>
      <c r="L97">
        <v>0</v>
      </c>
      <c r="M97">
        <v>26</v>
      </c>
      <c r="N97" s="1">
        <v>24982</v>
      </c>
    </row>
    <row r="98" spans="1:14" x14ac:dyDescent="0.25">
      <c r="A98">
        <v>2017</v>
      </c>
      <c r="B98">
        <v>5</v>
      </c>
      <c r="C98" t="s">
        <v>23</v>
      </c>
      <c r="D98">
        <v>24</v>
      </c>
      <c r="E98">
        <v>1</v>
      </c>
      <c r="F98">
        <v>15</v>
      </c>
      <c r="G98">
        <v>1</v>
      </c>
      <c r="H98">
        <v>41</v>
      </c>
      <c r="I98">
        <v>6</v>
      </c>
      <c r="J98">
        <v>0</v>
      </c>
      <c r="K98">
        <v>5</v>
      </c>
      <c r="L98">
        <v>1</v>
      </c>
      <c r="M98">
        <v>12</v>
      </c>
      <c r="N98" s="1">
        <v>24779</v>
      </c>
    </row>
    <row r="99" spans="1:14" x14ac:dyDescent="0.25">
      <c r="A99">
        <v>1999</v>
      </c>
      <c r="B99">
        <v>6</v>
      </c>
      <c r="C99" t="s">
        <v>24</v>
      </c>
      <c r="D99">
        <v>40</v>
      </c>
      <c r="E99">
        <v>1</v>
      </c>
      <c r="F99">
        <v>50</v>
      </c>
      <c r="G99">
        <v>9</v>
      </c>
      <c r="H99">
        <v>100</v>
      </c>
      <c r="I99">
        <v>16</v>
      </c>
      <c r="J99">
        <v>1</v>
      </c>
      <c r="K99">
        <v>29</v>
      </c>
      <c r="L99">
        <v>5</v>
      </c>
      <c r="M99">
        <v>51</v>
      </c>
      <c r="N99" s="1">
        <v>48180</v>
      </c>
    </row>
    <row r="100" spans="1:14" x14ac:dyDescent="0.25">
      <c r="A100">
        <v>2000</v>
      </c>
      <c r="B100">
        <v>6</v>
      </c>
      <c r="C100" t="s">
        <v>24</v>
      </c>
      <c r="D100">
        <v>42</v>
      </c>
      <c r="E100">
        <v>1</v>
      </c>
      <c r="F100">
        <v>47</v>
      </c>
      <c r="G100">
        <v>3</v>
      </c>
      <c r="H100">
        <v>93</v>
      </c>
      <c r="I100">
        <v>22</v>
      </c>
      <c r="J100">
        <v>1</v>
      </c>
      <c r="K100">
        <v>27</v>
      </c>
      <c r="L100">
        <v>1</v>
      </c>
      <c r="M100">
        <v>51</v>
      </c>
      <c r="N100" s="1">
        <v>49570</v>
      </c>
    </row>
    <row r="101" spans="1:14" x14ac:dyDescent="0.25">
      <c r="A101">
        <v>2001</v>
      </c>
      <c r="B101">
        <v>6</v>
      </c>
      <c r="C101" t="s">
        <v>24</v>
      </c>
      <c r="D101">
        <v>35</v>
      </c>
      <c r="E101">
        <v>5</v>
      </c>
      <c r="F101">
        <v>37</v>
      </c>
      <c r="G101">
        <v>3</v>
      </c>
      <c r="H101">
        <v>80</v>
      </c>
      <c r="I101">
        <v>20</v>
      </c>
      <c r="J101">
        <v>2</v>
      </c>
      <c r="K101">
        <v>19</v>
      </c>
      <c r="L101">
        <v>1</v>
      </c>
      <c r="M101">
        <v>42</v>
      </c>
      <c r="N101" s="1">
        <v>50766</v>
      </c>
    </row>
    <row r="102" spans="1:14" x14ac:dyDescent="0.25">
      <c r="A102">
        <v>2002</v>
      </c>
      <c r="B102">
        <v>6</v>
      </c>
      <c r="C102" t="s">
        <v>24</v>
      </c>
      <c r="D102">
        <v>33</v>
      </c>
      <c r="E102">
        <v>11</v>
      </c>
      <c r="F102">
        <v>35</v>
      </c>
      <c r="G102">
        <v>6</v>
      </c>
      <c r="H102">
        <v>85</v>
      </c>
      <c r="I102">
        <v>20</v>
      </c>
      <c r="J102">
        <v>3</v>
      </c>
      <c r="K102">
        <v>19</v>
      </c>
      <c r="L102">
        <v>0</v>
      </c>
      <c r="M102">
        <v>42</v>
      </c>
      <c r="N102" s="1">
        <v>52943</v>
      </c>
    </row>
    <row r="103" spans="1:14" x14ac:dyDescent="0.25">
      <c r="A103">
        <v>2003</v>
      </c>
      <c r="B103">
        <v>6</v>
      </c>
      <c r="C103" t="s">
        <v>24</v>
      </c>
      <c r="D103">
        <v>46</v>
      </c>
      <c r="E103">
        <v>7</v>
      </c>
      <c r="F103">
        <v>33</v>
      </c>
      <c r="G103">
        <v>6</v>
      </c>
      <c r="H103">
        <v>92</v>
      </c>
      <c r="I103">
        <v>20</v>
      </c>
      <c r="J103">
        <v>3</v>
      </c>
      <c r="K103">
        <v>18</v>
      </c>
      <c r="L103">
        <v>3</v>
      </c>
      <c r="M103">
        <v>44</v>
      </c>
      <c r="N103" s="1">
        <v>51841</v>
      </c>
    </row>
    <row r="104" spans="1:14" x14ac:dyDescent="0.25">
      <c r="A104">
        <v>2004</v>
      </c>
      <c r="B104">
        <v>6</v>
      </c>
      <c r="C104" t="s">
        <v>24</v>
      </c>
      <c r="D104">
        <v>46</v>
      </c>
      <c r="E104">
        <v>7</v>
      </c>
      <c r="F104">
        <v>47</v>
      </c>
      <c r="G104">
        <v>6</v>
      </c>
      <c r="H104">
        <v>106</v>
      </c>
      <c r="I104">
        <v>20</v>
      </c>
      <c r="J104">
        <v>4</v>
      </c>
      <c r="K104">
        <v>22</v>
      </c>
      <c r="L104">
        <v>3</v>
      </c>
      <c r="M104">
        <v>49</v>
      </c>
      <c r="N104" s="1">
        <v>51730</v>
      </c>
    </row>
    <row r="105" spans="1:14" x14ac:dyDescent="0.25">
      <c r="A105">
        <v>2005</v>
      </c>
      <c r="B105">
        <v>6</v>
      </c>
      <c r="C105" t="s">
        <v>24</v>
      </c>
      <c r="D105">
        <v>54</v>
      </c>
      <c r="E105">
        <v>6</v>
      </c>
      <c r="F105">
        <v>40</v>
      </c>
      <c r="G105">
        <v>3</v>
      </c>
      <c r="H105">
        <v>103</v>
      </c>
      <c r="I105">
        <v>23</v>
      </c>
      <c r="J105">
        <v>3</v>
      </c>
      <c r="K105">
        <v>9</v>
      </c>
      <c r="L105">
        <v>3</v>
      </c>
      <c r="M105">
        <v>38</v>
      </c>
      <c r="N105" s="1">
        <v>50926</v>
      </c>
    </row>
    <row r="106" spans="1:14" x14ac:dyDescent="0.25">
      <c r="A106">
        <v>2006</v>
      </c>
      <c r="B106">
        <v>6</v>
      </c>
      <c r="C106" t="s">
        <v>24</v>
      </c>
      <c r="D106">
        <v>59</v>
      </c>
      <c r="E106">
        <v>8</v>
      </c>
      <c r="F106">
        <v>42</v>
      </c>
      <c r="G106">
        <v>7</v>
      </c>
      <c r="H106">
        <v>116</v>
      </c>
      <c r="I106">
        <v>25</v>
      </c>
      <c r="J106">
        <v>1</v>
      </c>
      <c r="K106">
        <v>12</v>
      </c>
      <c r="L106">
        <v>2</v>
      </c>
      <c r="M106">
        <v>40</v>
      </c>
      <c r="N106" s="1">
        <v>50470</v>
      </c>
    </row>
    <row r="107" spans="1:14" x14ac:dyDescent="0.25">
      <c r="A107">
        <v>2007</v>
      </c>
      <c r="B107">
        <v>6</v>
      </c>
      <c r="C107" t="s">
        <v>24</v>
      </c>
      <c r="D107">
        <v>44</v>
      </c>
      <c r="E107">
        <v>13</v>
      </c>
      <c r="F107">
        <v>49</v>
      </c>
      <c r="G107">
        <v>1</v>
      </c>
      <c r="H107">
        <v>107</v>
      </c>
      <c r="I107">
        <v>17</v>
      </c>
      <c r="J107">
        <v>7</v>
      </c>
      <c r="K107">
        <v>21</v>
      </c>
      <c r="L107">
        <v>0</v>
      </c>
      <c r="M107">
        <v>45</v>
      </c>
      <c r="N107" s="1">
        <v>50503</v>
      </c>
    </row>
    <row r="108" spans="1:14" x14ac:dyDescent="0.25">
      <c r="A108">
        <v>2008</v>
      </c>
      <c r="B108">
        <v>6</v>
      </c>
      <c r="C108" t="s">
        <v>24</v>
      </c>
      <c r="D108">
        <v>64</v>
      </c>
      <c r="E108">
        <v>10</v>
      </c>
      <c r="F108">
        <v>63</v>
      </c>
      <c r="G108">
        <v>4</v>
      </c>
      <c r="H108">
        <v>141</v>
      </c>
      <c r="I108">
        <v>32</v>
      </c>
      <c r="J108">
        <v>3</v>
      </c>
      <c r="K108">
        <v>31</v>
      </c>
      <c r="L108">
        <v>1</v>
      </c>
      <c r="M108">
        <v>67</v>
      </c>
      <c r="N108" s="1">
        <v>52827</v>
      </c>
    </row>
    <row r="109" spans="1:14" x14ac:dyDescent="0.25">
      <c r="A109">
        <v>2009</v>
      </c>
      <c r="B109">
        <v>6</v>
      </c>
      <c r="C109" t="s">
        <v>24</v>
      </c>
      <c r="D109">
        <v>53</v>
      </c>
      <c r="E109">
        <v>6</v>
      </c>
      <c r="F109">
        <v>59</v>
      </c>
      <c r="G109">
        <v>4</v>
      </c>
      <c r="H109">
        <v>122</v>
      </c>
      <c r="I109">
        <v>22</v>
      </c>
      <c r="J109">
        <v>1</v>
      </c>
      <c r="K109">
        <v>29</v>
      </c>
      <c r="L109">
        <v>1</v>
      </c>
      <c r="M109">
        <v>53</v>
      </c>
      <c r="N109" s="1">
        <v>52300</v>
      </c>
    </row>
    <row r="110" spans="1:14" x14ac:dyDescent="0.25">
      <c r="A110">
        <v>2010</v>
      </c>
      <c r="B110">
        <v>6</v>
      </c>
      <c r="C110" t="s">
        <v>24</v>
      </c>
      <c r="D110">
        <v>46</v>
      </c>
      <c r="E110">
        <v>5</v>
      </c>
      <c r="F110">
        <v>53</v>
      </c>
      <c r="G110">
        <v>9</v>
      </c>
      <c r="H110">
        <v>113</v>
      </c>
      <c r="I110">
        <v>21</v>
      </c>
      <c r="J110">
        <v>1</v>
      </c>
      <c r="K110">
        <v>20</v>
      </c>
      <c r="L110">
        <v>6</v>
      </c>
      <c r="M110">
        <v>48</v>
      </c>
      <c r="N110" s="1">
        <v>52073</v>
      </c>
    </row>
    <row r="111" spans="1:14" x14ac:dyDescent="0.25">
      <c r="A111">
        <v>2011</v>
      </c>
      <c r="B111">
        <v>6</v>
      </c>
      <c r="C111" t="s">
        <v>24</v>
      </c>
      <c r="D111">
        <v>49</v>
      </c>
      <c r="E111">
        <v>11</v>
      </c>
      <c r="F111">
        <v>55</v>
      </c>
      <c r="G111">
        <v>1</v>
      </c>
      <c r="H111">
        <v>116</v>
      </c>
      <c r="I111">
        <v>27</v>
      </c>
      <c r="J111">
        <v>5</v>
      </c>
      <c r="K111">
        <v>26</v>
      </c>
      <c r="L111">
        <v>0</v>
      </c>
      <c r="M111">
        <v>58</v>
      </c>
      <c r="N111" s="1">
        <v>51815</v>
      </c>
    </row>
    <row r="112" spans="1:14" x14ac:dyDescent="0.25">
      <c r="A112">
        <v>2012</v>
      </c>
      <c r="B112">
        <v>6</v>
      </c>
      <c r="C112" t="s">
        <v>24</v>
      </c>
      <c r="D112">
        <v>55</v>
      </c>
      <c r="E112">
        <v>10</v>
      </c>
      <c r="F112">
        <v>48</v>
      </c>
      <c r="G112">
        <v>1</v>
      </c>
      <c r="H112">
        <v>114</v>
      </c>
      <c r="I112">
        <v>26</v>
      </c>
      <c r="J112">
        <v>1</v>
      </c>
      <c r="K112">
        <v>22</v>
      </c>
      <c r="L112">
        <v>1</v>
      </c>
      <c r="M112">
        <v>50</v>
      </c>
      <c r="N112" s="1">
        <v>51248</v>
      </c>
    </row>
    <row r="113" spans="1:14" x14ac:dyDescent="0.25">
      <c r="A113">
        <v>2013</v>
      </c>
      <c r="B113">
        <v>6</v>
      </c>
      <c r="C113" t="s">
        <v>24</v>
      </c>
      <c r="D113">
        <v>54</v>
      </c>
      <c r="E113">
        <v>5</v>
      </c>
      <c r="F113">
        <v>49</v>
      </c>
      <c r="G113">
        <v>2</v>
      </c>
      <c r="H113">
        <v>110</v>
      </c>
      <c r="I113">
        <v>26</v>
      </c>
      <c r="J113">
        <v>1</v>
      </c>
      <c r="K113">
        <v>21</v>
      </c>
      <c r="L113">
        <v>1</v>
      </c>
      <c r="M113">
        <v>49</v>
      </c>
      <c r="N113" s="1">
        <v>50467</v>
      </c>
    </row>
    <row r="114" spans="1:14" x14ac:dyDescent="0.25">
      <c r="A114">
        <v>2014</v>
      </c>
      <c r="B114">
        <v>6</v>
      </c>
      <c r="C114" t="s">
        <v>24</v>
      </c>
      <c r="D114">
        <v>50</v>
      </c>
      <c r="E114">
        <v>7</v>
      </c>
      <c r="F114">
        <v>60</v>
      </c>
      <c r="G114">
        <v>2</v>
      </c>
      <c r="H114">
        <v>119</v>
      </c>
      <c r="I114">
        <v>27</v>
      </c>
      <c r="J114">
        <v>5</v>
      </c>
      <c r="K114">
        <v>22</v>
      </c>
      <c r="L114">
        <v>2</v>
      </c>
      <c r="M114">
        <v>56</v>
      </c>
      <c r="N114" s="1">
        <v>50676</v>
      </c>
    </row>
    <row r="115" spans="1:14" x14ac:dyDescent="0.25">
      <c r="A115">
        <v>2015</v>
      </c>
      <c r="B115">
        <v>6</v>
      </c>
      <c r="C115" t="s">
        <v>24</v>
      </c>
      <c r="D115">
        <v>59</v>
      </c>
      <c r="E115">
        <v>1</v>
      </c>
      <c r="F115">
        <v>59</v>
      </c>
      <c r="G115">
        <v>3</v>
      </c>
      <c r="H115">
        <v>122</v>
      </c>
      <c r="I115">
        <v>29</v>
      </c>
      <c r="J115">
        <v>1</v>
      </c>
      <c r="K115">
        <v>18</v>
      </c>
      <c r="L115">
        <v>0</v>
      </c>
      <c r="M115">
        <v>48</v>
      </c>
      <c r="N115" s="1">
        <v>50322</v>
      </c>
    </row>
    <row r="116" spans="1:14" x14ac:dyDescent="0.25">
      <c r="A116">
        <v>2016</v>
      </c>
      <c r="B116">
        <v>6</v>
      </c>
      <c r="C116" t="s">
        <v>24</v>
      </c>
      <c r="D116">
        <v>42</v>
      </c>
      <c r="E116">
        <v>8</v>
      </c>
      <c r="F116">
        <v>53</v>
      </c>
      <c r="G116">
        <v>2</v>
      </c>
      <c r="H116">
        <v>105</v>
      </c>
      <c r="I116">
        <v>19</v>
      </c>
      <c r="J116">
        <v>1</v>
      </c>
      <c r="K116">
        <v>17</v>
      </c>
      <c r="L116">
        <v>1</v>
      </c>
      <c r="M116">
        <v>38</v>
      </c>
      <c r="N116" s="1">
        <v>49272</v>
      </c>
    </row>
    <row r="117" spans="1:14" x14ac:dyDescent="0.25">
      <c r="A117">
        <v>2017</v>
      </c>
      <c r="B117">
        <v>6</v>
      </c>
      <c r="C117" t="s">
        <v>24</v>
      </c>
      <c r="D117">
        <v>51</v>
      </c>
      <c r="E117">
        <v>12</v>
      </c>
      <c r="F117">
        <v>48</v>
      </c>
      <c r="G117">
        <v>2</v>
      </c>
      <c r="H117">
        <v>113</v>
      </c>
      <c r="I117">
        <v>26</v>
      </c>
      <c r="J117">
        <v>5</v>
      </c>
      <c r="K117">
        <v>12</v>
      </c>
      <c r="L117">
        <v>0</v>
      </c>
      <c r="M117">
        <v>43</v>
      </c>
      <c r="N117" s="1">
        <v>49151</v>
      </c>
    </row>
    <row r="118" spans="1:14" x14ac:dyDescent="0.25">
      <c r="A118">
        <v>1999</v>
      </c>
      <c r="B118">
        <v>7</v>
      </c>
      <c r="C118" t="s">
        <v>25</v>
      </c>
      <c r="D118">
        <v>16</v>
      </c>
      <c r="E118">
        <v>0</v>
      </c>
      <c r="F118">
        <v>9</v>
      </c>
      <c r="G118">
        <v>0</v>
      </c>
      <c r="H118">
        <v>25</v>
      </c>
      <c r="I118">
        <v>8</v>
      </c>
      <c r="J118">
        <v>0</v>
      </c>
      <c r="K118">
        <v>3</v>
      </c>
      <c r="L118">
        <v>0</v>
      </c>
      <c r="M118">
        <v>11</v>
      </c>
      <c r="N118" s="1">
        <v>9679</v>
      </c>
    </row>
    <row r="119" spans="1:14" x14ac:dyDescent="0.25">
      <c r="A119">
        <v>2000</v>
      </c>
      <c r="B119">
        <v>7</v>
      </c>
      <c r="C119" t="s">
        <v>25</v>
      </c>
      <c r="D119">
        <v>10</v>
      </c>
      <c r="E119">
        <v>0</v>
      </c>
      <c r="F119">
        <v>10</v>
      </c>
      <c r="G119">
        <v>0</v>
      </c>
      <c r="H119">
        <v>20</v>
      </c>
      <c r="I119">
        <v>3</v>
      </c>
      <c r="J119">
        <v>0</v>
      </c>
      <c r="K119">
        <v>4</v>
      </c>
      <c r="L119">
        <v>0</v>
      </c>
      <c r="M119">
        <v>7</v>
      </c>
      <c r="N119" s="1">
        <v>9911</v>
      </c>
    </row>
    <row r="120" spans="1:14" x14ac:dyDescent="0.25">
      <c r="A120">
        <v>2001</v>
      </c>
      <c r="B120">
        <v>7</v>
      </c>
      <c r="C120" t="s">
        <v>25</v>
      </c>
      <c r="D120">
        <v>13</v>
      </c>
      <c r="E120">
        <v>0</v>
      </c>
      <c r="F120">
        <v>5</v>
      </c>
      <c r="G120">
        <v>0</v>
      </c>
      <c r="H120">
        <v>18</v>
      </c>
      <c r="I120">
        <v>9</v>
      </c>
      <c r="J120">
        <v>0</v>
      </c>
      <c r="K120">
        <v>4</v>
      </c>
      <c r="L120">
        <v>0</v>
      </c>
      <c r="M120">
        <v>13</v>
      </c>
      <c r="N120" s="1">
        <v>9864</v>
      </c>
    </row>
    <row r="121" spans="1:14" x14ac:dyDescent="0.25">
      <c r="A121">
        <v>2002</v>
      </c>
      <c r="B121">
        <v>7</v>
      </c>
      <c r="C121" t="s">
        <v>25</v>
      </c>
      <c r="D121">
        <v>18</v>
      </c>
      <c r="E121">
        <v>0</v>
      </c>
      <c r="F121">
        <v>7</v>
      </c>
      <c r="G121">
        <v>1</v>
      </c>
      <c r="H121">
        <v>26</v>
      </c>
      <c r="I121">
        <v>10</v>
      </c>
      <c r="J121">
        <v>0</v>
      </c>
      <c r="K121">
        <v>2</v>
      </c>
      <c r="L121">
        <v>1</v>
      </c>
      <c r="M121">
        <v>13</v>
      </c>
      <c r="N121" s="1">
        <v>10301</v>
      </c>
    </row>
    <row r="122" spans="1:14" x14ac:dyDescent="0.25">
      <c r="A122">
        <v>2003</v>
      </c>
      <c r="B122">
        <v>7</v>
      </c>
      <c r="C122" t="s">
        <v>25</v>
      </c>
      <c r="D122">
        <v>21</v>
      </c>
      <c r="E122">
        <v>0</v>
      </c>
      <c r="F122">
        <v>7</v>
      </c>
      <c r="G122">
        <v>0</v>
      </c>
      <c r="H122">
        <v>28</v>
      </c>
      <c r="I122">
        <v>10</v>
      </c>
      <c r="J122">
        <v>0</v>
      </c>
      <c r="K122">
        <v>1</v>
      </c>
      <c r="L122">
        <v>0</v>
      </c>
      <c r="M122">
        <v>11</v>
      </c>
      <c r="N122" s="1">
        <v>10241</v>
      </c>
    </row>
    <row r="123" spans="1:14" x14ac:dyDescent="0.25">
      <c r="A123">
        <v>2004</v>
      </c>
      <c r="B123">
        <v>7</v>
      </c>
      <c r="C123" t="s">
        <v>25</v>
      </c>
      <c r="D123">
        <v>20</v>
      </c>
      <c r="E123">
        <v>1</v>
      </c>
      <c r="F123">
        <v>8</v>
      </c>
      <c r="G123">
        <v>0</v>
      </c>
      <c r="H123">
        <v>29</v>
      </c>
      <c r="I123">
        <v>6</v>
      </c>
      <c r="J123">
        <v>1</v>
      </c>
      <c r="K123">
        <v>2</v>
      </c>
      <c r="L123">
        <v>0</v>
      </c>
      <c r="M123">
        <v>9</v>
      </c>
      <c r="N123" s="1">
        <v>10116</v>
      </c>
    </row>
    <row r="124" spans="1:14" x14ac:dyDescent="0.25">
      <c r="A124">
        <v>2005</v>
      </c>
      <c r="B124">
        <v>7</v>
      </c>
      <c r="C124" t="s">
        <v>25</v>
      </c>
      <c r="D124">
        <v>26</v>
      </c>
      <c r="E124">
        <v>1</v>
      </c>
      <c r="F124">
        <v>9</v>
      </c>
      <c r="G124">
        <v>0</v>
      </c>
      <c r="H124">
        <v>36</v>
      </c>
      <c r="I124">
        <v>7</v>
      </c>
      <c r="J124">
        <v>1</v>
      </c>
      <c r="K124">
        <v>1</v>
      </c>
      <c r="L124">
        <v>0</v>
      </c>
      <c r="M124">
        <v>9</v>
      </c>
      <c r="N124" s="1">
        <v>10475</v>
      </c>
    </row>
    <row r="125" spans="1:14" x14ac:dyDescent="0.25">
      <c r="A125">
        <v>2006</v>
      </c>
      <c r="B125">
        <v>7</v>
      </c>
      <c r="C125" t="s">
        <v>25</v>
      </c>
      <c r="D125">
        <v>30</v>
      </c>
      <c r="E125">
        <v>0</v>
      </c>
      <c r="F125">
        <v>13</v>
      </c>
      <c r="G125">
        <v>1</v>
      </c>
      <c r="H125">
        <v>44</v>
      </c>
      <c r="I125">
        <v>9</v>
      </c>
      <c r="J125">
        <v>0</v>
      </c>
      <c r="K125">
        <v>4</v>
      </c>
      <c r="L125">
        <v>1</v>
      </c>
      <c r="M125">
        <v>14</v>
      </c>
      <c r="N125" s="1">
        <v>10806</v>
      </c>
    </row>
    <row r="126" spans="1:14" x14ac:dyDescent="0.25">
      <c r="A126">
        <v>2007</v>
      </c>
      <c r="B126">
        <v>7</v>
      </c>
      <c r="C126" t="s">
        <v>25</v>
      </c>
      <c r="D126">
        <v>26</v>
      </c>
      <c r="E126">
        <v>4</v>
      </c>
      <c r="F126">
        <v>9</v>
      </c>
      <c r="G126">
        <v>0</v>
      </c>
      <c r="H126">
        <v>39</v>
      </c>
      <c r="I126">
        <v>10</v>
      </c>
      <c r="J126">
        <v>4</v>
      </c>
      <c r="K126">
        <v>2</v>
      </c>
      <c r="L126">
        <v>0</v>
      </c>
      <c r="M126">
        <v>16</v>
      </c>
      <c r="N126" s="1">
        <v>10966</v>
      </c>
    </row>
    <row r="127" spans="1:14" x14ac:dyDescent="0.25">
      <c r="A127">
        <v>2008</v>
      </c>
      <c r="B127">
        <v>7</v>
      </c>
      <c r="C127" t="s">
        <v>25</v>
      </c>
      <c r="D127">
        <v>26</v>
      </c>
      <c r="E127">
        <v>2</v>
      </c>
      <c r="F127">
        <v>7</v>
      </c>
      <c r="G127">
        <v>0</v>
      </c>
      <c r="H127">
        <v>35</v>
      </c>
      <c r="I127">
        <v>10</v>
      </c>
      <c r="J127">
        <v>2</v>
      </c>
      <c r="K127">
        <v>0</v>
      </c>
      <c r="L127">
        <v>0</v>
      </c>
      <c r="M127">
        <v>12</v>
      </c>
      <c r="N127" s="1">
        <v>12804</v>
      </c>
    </row>
    <row r="128" spans="1:14" x14ac:dyDescent="0.25">
      <c r="A128">
        <v>2009</v>
      </c>
      <c r="B128">
        <v>7</v>
      </c>
      <c r="C128" t="s">
        <v>25</v>
      </c>
      <c r="D128">
        <v>27</v>
      </c>
      <c r="E128">
        <v>1</v>
      </c>
      <c r="F128">
        <v>6</v>
      </c>
      <c r="G128">
        <v>0</v>
      </c>
      <c r="H128">
        <v>34</v>
      </c>
      <c r="I128">
        <v>14</v>
      </c>
      <c r="J128">
        <v>1</v>
      </c>
      <c r="K128">
        <v>2</v>
      </c>
      <c r="L128">
        <v>0</v>
      </c>
      <c r="M128">
        <v>17</v>
      </c>
      <c r="N128" s="1">
        <v>13180</v>
      </c>
    </row>
    <row r="129" spans="1:14" x14ac:dyDescent="0.25">
      <c r="A129">
        <v>2010</v>
      </c>
      <c r="B129">
        <v>7</v>
      </c>
      <c r="C129" t="s">
        <v>25</v>
      </c>
      <c r="D129">
        <v>19</v>
      </c>
      <c r="E129">
        <v>3</v>
      </c>
      <c r="F129">
        <v>8</v>
      </c>
      <c r="G129">
        <v>0</v>
      </c>
      <c r="H129">
        <v>30</v>
      </c>
      <c r="I129">
        <v>7</v>
      </c>
      <c r="J129">
        <v>1</v>
      </c>
      <c r="K129">
        <v>0</v>
      </c>
      <c r="L129">
        <v>0</v>
      </c>
      <c r="M129">
        <v>8</v>
      </c>
      <c r="N129" s="1">
        <v>13829</v>
      </c>
    </row>
    <row r="130" spans="1:14" x14ac:dyDescent="0.25">
      <c r="A130">
        <v>2011</v>
      </c>
      <c r="B130">
        <v>7</v>
      </c>
      <c r="C130" t="s">
        <v>25</v>
      </c>
      <c r="D130">
        <v>21</v>
      </c>
      <c r="E130">
        <v>1</v>
      </c>
      <c r="F130">
        <v>5</v>
      </c>
      <c r="G130">
        <v>0</v>
      </c>
      <c r="H130">
        <v>27</v>
      </c>
      <c r="I130">
        <v>8</v>
      </c>
      <c r="J130">
        <v>0</v>
      </c>
      <c r="K130">
        <v>1</v>
      </c>
      <c r="L130">
        <v>0</v>
      </c>
      <c r="M130">
        <v>9</v>
      </c>
      <c r="N130" s="1">
        <v>14448</v>
      </c>
    </row>
    <row r="131" spans="1:14" x14ac:dyDescent="0.25">
      <c r="A131">
        <v>2012</v>
      </c>
      <c r="B131">
        <v>7</v>
      </c>
      <c r="C131" t="s">
        <v>25</v>
      </c>
      <c r="D131">
        <v>22</v>
      </c>
      <c r="E131">
        <v>1</v>
      </c>
      <c r="F131">
        <v>4</v>
      </c>
      <c r="G131">
        <v>0</v>
      </c>
      <c r="H131">
        <v>27</v>
      </c>
      <c r="I131">
        <v>8</v>
      </c>
      <c r="J131">
        <v>0</v>
      </c>
      <c r="K131">
        <v>2</v>
      </c>
      <c r="L131">
        <v>0</v>
      </c>
      <c r="M131">
        <v>10</v>
      </c>
      <c r="N131" s="1">
        <v>14588</v>
      </c>
    </row>
    <row r="132" spans="1:14" x14ac:dyDescent="0.25">
      <c r="A132">
        <v>2013</v>
      </c>
      <c r="B132">
        <v>7</v>
      </c>
      <c r="C132" t="s">
        <v>25</v>
      </c>
      <c r="D132">
        <v>31</v>
      </c>
      <c r="E132">
        <v>2</v>
      </c>
      <c r="F132">
        <v>7</v>
      </c>
      <c r="G132">
        <v>4</v>
      </c>
      <c r="H132">
        <v>44</v>
      </c>
      <c r="I132">
        <v>10</v>
      </c>
      <c r="J132">
        <v>1</v>
      </c>
      <c r="K132">
        <v>4</v>
      </c>
      <c r="L132">
        <v>1</v>
      </c>
      <c r="M132">
        <v>16</v>
      </c>
      <c r="N132" s="1">
        <v>14621</v>
      </c>
    </row>
    <row r="133" spans="1:14" x14ac:dyDescent="0.25">
      <c r="A133">
        <v>2014</v>
      </c>
      <c r="B133">
        <v>7</v>
      </c>
      <c r="C133" t="s">
        <v>25</v>
      </c>
      <c r="D133">
        <v>25</v>
      </c>
      <c r="E133">
        <v>3</v>
      </c>
      <c r="F133">
        <v>11</v>
      </c>
      <c r="G133">
        <v>0</v>
      </c>
      <c r="H133">
        <v>39</v>
      </c>
      <c r="I133">
        <v>6</v>
      </c>
      <c r="J133">
        <v>0</v>
      </c>
      <c r="K133">
        <v>2</v>
      </c>
      <c r="L133">
        <v>0</v>
      </c>
      <c r="M133">
        <v>8</v>
      </c>
      <c r="N133" s="1">
        <v>15318</v>
      </c>
    </row>
    <row r="134" spans="1:14" x14ac:dyDescent="0.25">
      <c r="A134">
        <v>2015</v>
      </c>
      <c r="B134">
        <v>7</v>
      </c>
      <c r="C134" t="s">
        <v>25</v>
      </c>
      <c r="D134">
        <v>30</v>
      </c>
      <c r="E134">
        <v>5</v>
      </c>
      <c r="F134">
        <v>5</v>
      </c>
      <c r="G134">
        <v>0</v>
      </c>
      <c r="H134">
        <v>40</v>
      </c>
      <c r="I134">
        <v>11</v>
      </c>
      <c r="J134">
        <v>3</v>
      </c>
      <c r="K134">
        <v>5</v>
      </c>
      <c r="L134">
        <v>0</v>
      </c>
      <c r="M134">
        <v>19</v>
      </c>
      <c r="N134" s="1">
        <v>15493</v>
      </c>
    </row>
    <row r="135" spans="1:14" x14ac:dyDescent="0.25">
      <c r="A135">
        <v>2016</v>
      </c>
      <c r="B135">
        <v>7</v>
      </c>
      <c r="C135" t="s">
        <v>25</v>
      </c>
      <c r="D135">
        <v>29</v>
      </c>
      <c r="E135">
        <v>2</v>
      </c>
      <c r="F135">
        <v>11</v>
      </c>
      <c r="G135">
        <v>0</v>
      </c>
      <c r="H135">
        <v>42</v>
      </c>
      <c r="I135">
        <v>7</v>
      </c>
      <c r="J135">
        <v>2</v>
      </c>
      <c r="K135">
        <v>1</v>
      </c>
      <c r="L135">
        <v>0</v>
      </c>
      <c r="M135">
        <v>10</v>
      </c>
      <c r="N135" s="1">
        <v>15489</v>
      </c>
    </row>
    <row r="136" spans="1:14" x14ac:dyDescent="0.25">
      <c r="A136">
        <v>2017</v>
      </c>
      <c r="B136">
        <v>7</v>
      </c>
      <c r="C136" t="s">
        <v>25</v>
      </c>
      <c r="D136">
        <v>47</v>
      </c>
      <c r="E136">
        <v>4</v>
      </c>
      <c r="F136">
        <v>11</v>
      </c>
      <c r="G136">
        <v>0</v>
      </c>
      <c r="H136">
        <v>62</v>
      </c>
      <c r="I136">
        <v>16</v>
      </c>
      <c r="J136">
        <v>0</v>
      </c>
      <c r="K136">
        <v>4</v>
      </c>
      <c r="L136">
        <v>0</v>
      </c>
      <c r="M136">
        <v>20</v>
      </c>
      <c r="N136" s="1">
        <v>15015</v>
      </c>
    </row>
    <row r="137" spans="1:14" x14ac:dyDescent="0.25">
      <c r="A137">
        <v>1999</v>
      </c>
      <c r="B137">
        <v>8</v>
      </c>
      <c r="C137" t="s">
        <v>26</v>
      </c>
      <c r="D137">
        <v>59</v>
      </c>
      <c r="E137">
        <v>1</v>
      </c>
      <c r="F137">
        <v>27</v>
      </c>
      <c r="G137">
        <v>2</v>
      </c>
      <c r="H137">
        <v>89</v>
      </c>
      <c r="I137">
        <v>32</v>
      </c>
      <c r="J137">
        <v>0</v>
      </c>
      <c r="K137">
        <v>10</v>
      </c>
      <c r="L137">
        <v>1</v>
      </c>
      <c r="M137">
        <v>43</v>
      </c>
      <c r="N137" s="1">
        <v>24429</v>
      </c>
    </row>
    <row r="138" spans="1:14" x14ac:dyDescent="0.25">
      <c r="A138">
        <v>2000</v>
      </c>
      <c r="B138">
        <v>8</v>
      </c>
      <c r="C138" t="s">
        <v>26</v>
      </c>
      <c r="D138">
        <v>56</v>
      </c>
      <c r="E138">
        <v>1</v>
      </c>
      <c r="F138">
        <v>28</v>
      </c>
      <c r="G138">
        <v>2</v>
      </c>
      <c r="H138">
        <v>87</v>
      </c>
      <c r="I138">
        <v>29</v>
      </c>
      <c r="J138">
        <v>1</v>
      </c>
      <c r="K138">
        <v>15</v>
      </c>
      <c r="L138">
        <v>1</v>
      </c>
      <c r="M138">
        <v>46</v>
      </c>
      <c r="N138" s="1">
        <v>26676</v>
      </c>
    </row>
    <row r="139" spans="1:14" x14ac:dyDescent="0.25">
      <c r="A139">
        <v>2001</v>
      </c>
      <c r="B139">
        <v>8</v>
      </c>
      <c r="C139" t="s">
        <v>26</v>
      </c>
      <c r="D139">
        <v>51</v>
      </c>
      <c r="E139">
        <v>0</v>
      </c>
      <c r="F139">
        <v>25</v>
      </c>
      <c r="G139">
        <v>0</v>
      </c>
      <c r="H139">
        <v>76</v>
      </c>
      <c r="I139">
        <v>28</v>
      </c>
      <c r="J139">
        <v>0</v>
      </c>
      <c r="K139">
        <v>8</v>
      </c>
      <c r="L139">
        <v>0</v>
      </c>
      <c r="M139">
        <v>36</v>
      </c>
      <c r="N139" s="1">
        <v>28553</v>
      </c>
    </row>
    <row r="140" spans="1:14" x14ac:dyDescent="0.25">
      <c r="A140">
        <v>2002</v>
      </c>
      <c r="B140">
        <v>8</v>
      </c>
      <c r="C140" t="s">
        <v>26</v>
      </c>
      <c r="D140">
        <v>64</v>
      </c>
      <c r="E140">
        <v>2</v>
      </c>
      <c r="F140">
        <v>20</v>
      </c>
      <c r="G140">
        <v>3</v>
      </c>
      <c r="H140">
        <v>89</v>
      </c>
      <c r="I140">
        <v>22</v>
      </c>
      <c r="J140">
        <v>0</v>
      </c>
      <c r="K140">
        <v>10</v>
      </c>
      <c r="L140">
        <v>1</v>
      </c>
      <c r="M140">
        <v>33</v>
      </c>
      <c r="N140" s="1">
        <v>30468</v>
      </c>
    </row>
    <row r="141" spans="1:14" x14ac:dyDescent="0.25">
      <c r="A141">
        <v>2003</v>
      </c>
      <c r="B141">
        <v>8</v>
      </c>
      <c r="C141" t="s">
        <v>26</v>
      </c>
      <c r="D141">
        <v>87</v>
      </c>
      <c r="E141">
        <v>8</v>
      </c>
      <c r="F141">
        <v>11</v>
      </c>
      <c r="G141">
        <v>1</v>
      </c>
      <c r="H141">
        <v>107</v>
      </c>
      <c r="I141">
        <v>35</v>
      </c>
      <c r="J141">
        <v>3</v>
      </c>
      <c r="K141">
        <v>3</v>
      </c>
      <c r="L141">
        <v>0</v>
      </c>
      <c r="M141">
        <v>41</v>
      </c>
      <c r="N141" s="1">
        <v>30769</v>
      </c>
    </row>
    <row r="142" spans="1:14" x14ac:dyDescent="0.25">
      <c r="A142">
        <v>2004</v>
      </c>
      <c r="B142">
        <v>8</v>
      </c>
      <c r="C142" t="s">
        <v>26</v>
      </c>
      <c r="D142">
        <v>91</v>
      </c>
      <c r="E142">
        <v>4</v>
      </c>
      <c r="F142">
        <v>14</v>
      </c>
      <c r="G142">
        <v>0</v>
      </c>
      <c r="H142">
        <v>109</v>
      </c>
      <c r="I142">
        <v>30</v>
      </c>
      <c r="J142">
        <v>3</v>
      </c>
      <c r="K142">
        <v>4</v>
      </c>
      <c r="L142">
        <v>0</v>
      </c>
      <c r="M142">
        <v>37</v>
      </c>
      <c r="N142" s="1">
        <v>30036</v>
      </c>
    </row>
    <row r="143" spans="1:14" x14ac:dyDescent="0.25">
      <c r="A143">
        <v>2005</v>
      </c>
      <c r="B143">
        <v>8</v>
      </c>
      <c r="C143" t="s">
        <v>26</v>
      </c>
      <c r="D143">
        <v>112</v>
      </c>
      <c r="E143">
        <v>7</v>
      </c>
      <c r="F143">
        <v>15</v>
      </c>
      <c r="G143">
        <v>5</v>
      </c>
      <c r="H143">
        <v>139</v>
      </c>
      <c r="I143">
        <v>43</v>
      </c>
      <c r="J143">
        <v>2</v>
      </c>
      <c r="K143">
        <v>1</v>
      </c>
      <c r="L143">
        <v>3</v>
      </c>
      <c r="M143">
        <v>49</v>
      </c>
      <c r="N143" s="1">
        <v>33408</v>
      </c>
    </row>
    <row r="144" spans="1:14" x14ac:dyDescent="0.25">
      <c r="A144">
        <v>2006</v>
      </c>
      <c r="B144">
        <v>8</v>
      </c>
      <c r="C144" t="s">
        <v>26</v>
      </c>
      <c r="D144">
        <v>101</v>
      </c>
      <c r="E144">
        <v>10</v>
      </c>
      <c r="F144">
        <v>18</v>
      </c>
      <c r="G144">
        <v>6</v>
      </c>
      <c r="H144">
        <v>135</v>
      </c>
      <c r="I144">
        <v>43</v>
      </c>
      <c r="J144">
        <v>4</v>
      </c>
      <c r="K144">
        <v>7</v>
      </c>
      <c r="L144">
        <v>0</v>
      </c>
      <c r="M144">
        <v>54</v>
      </c>
      <c r="N144" s="1">
        <v>35882</v>
      </c>
    </row>
    <row r="145" spans="1:14" x14ac:dyDescent="0.25">
      <c r="A145">
        <v>2007</v>
      </c>
      <c r="B145">
        <v>8</v>
      </c>
      <c r="C145" t="s">
        <v>26</v>
      </c>
      <c r="D145">
        <v>116</v>
      </c>
      <c r="E145">
        <v>7</v>
      </c>
      <c r="F145">
        <v>15</v>
      </c>
      <c r="G145">
        <v>2</v>
      </c>
      <c r="H145">
        <v>140</v>
      </c>
      <c r="I145">
        <v>47</v>
      </c>
      <c r="J145">
        <v>2</v>
      </c>
      <c r="K145">
        <v>7</v>
      </c>
      <c r="L145">
        <v>1</v>
      </c>
      <c r="M145">
        <v>57</v>
      </c>
      <c r="N145" s="1">
        <v>36843</v>
      </c>
    </row>
    <row r="146" spans="1:14" x14ac:dyDescent="0.25">
      <c r="A146">
        <v>2008</v>
      </c>
      <c r="B146">
        <v>8</v>
      </c>
      <c r="C146" t="s">
        <v>26</v>
      </c>
      <c r="D146">
        <v>116</v>
      </c>
      <c r="E146">
        <v>7</v>
      </c>
      <c r="F146">
        <v>14</v>
      </c>
      <c r="G146">
        <v>1</v>
      </c>
      <c r="H146">
        <v>138</v>
      </c>
      <c r="I146">
        <v>41</v>
      </c>
      <c r="J146">
        <v>3</v>
      </c>
      <c r="K146">
        <v>6</v>
      </c>
      <c r="L146">
        <v>0</v>
      </c>
      <c r="M146">
        <v>50</v>
      </c>
      <c r="N146" s="1">
        <v>45671</v>
      </c>
    </row>
    <row r="147" spans="1:14" x14ac:dyDescent="0.25">
      <c r="A147">
        <v>2009</v>
      </c>
      <c r="B147">
        <v>8</v>
      </c>
      <c r="C147" t="s">
        <v>26</v>
      </c>
      <c r="D147">
        <v>116</v>
      </c>
      <c r="E147">
        <v>9</v>
      </c>
      <c r="F147">
        <v>12</v>
      </c>
      <c r="G147">
        <v>3</v>
      </c>
      <c r="H147">
        <v>140</v>
      </c>
      <c r="I147">
        <v>51</v>
      </c>
      <c r="J147">
        <v>4</v>
      </c>
      <c r="K147">
        <v>6</v>
      </c>
      <c r="L147">
        <v>2</v>
      </c>
      <c r="M147">
        <v>63</v>
      </c>
      <c r="N147" s="1">
        <v>50329</v>
      </c>
    </row>
    <row r="148" spans="1:14" x14ac:dyDescent="0.25">
      <c r="A148">
        <v>2010</v>
      </c>
      <c r="B148">
        <v>8</v>
      </c>
      <c r="C148" t="s">
        <v>26</v>
      </c>
      <c r="D148">
        <v>130</v>
      </c>
      <c r="E148">
        <v>6</v>
      </c>
      <c r="F148">
        <v>10</v>
      </c>
      <c r="G148">
        <v>4</v>
      </c>
      <c r="H148">
        <v>150</v>
      </c>
      <c r="I148">
        <v>46</v>
      </c>
      <c r="J148">
        <v>2</v>
      </c>
      <c r="K148">
        <v>6</v>
      </c>
      <c r="L148">
        <v>0</v>
      </c>
      <c r="M148">
        <v>54</v>
      </c>
      <c r="N148" s="1">
        <v>53339</v>
      </c>
    </row>
    <row r="149" spans="1:14" x14ac:dyDescent="0.25">
      <c r="A149">
        <v>2011</v>
      </c>
      <c r="B149">
        <v>8</v>
      </c>
      <c r="C149" t="s">
        <v>26</v>
      </c>
      <c r="D149">
        <v>136</v>
      </c>
      <c r="E149">
        <v>8</v>
      </c>
      <c r="F149">
        <v>13</v>
      </c>
      <c r="G149">
        <v>8</v>
      </c>
      <c r="H149">
        <v>165</v>
      </c>
      <c r="I149">
        <v>60</v>
      </c>
      <c r="J149">
        <v>3</v>
      </c>
      <c r="K149">
        <v>6</v>
      </c>
      <c r="L149">
        <v>4</v>
      </c>
      <c r="M149">
        <v>73</v>
      </c>
      <c r="N149" s="1">
        <v>57590</v>
      </c>
    </row>
    <row r="150" spans="1:14" x14ac:dyDescent="0.25">
      <c r="A150">
        <v>2012</v>
      </c>
      <c r="B150">
        <v>8</v>
      </c>
      <c r="C150" t="s">
        <v>26</v>
      </c>
      <c r="D150">
        <v>137</v>
      </c>
      <c r="E150">
        <v>10</v>
      </c>
      <c r="F150">
        <v>9</v>
      </c>
      <c r="G150">
        <v>6</v>
      </c>
      <c r="H150">
        <v>162</v>
      </c>
      <c r="I150">
        <v>60</v>
      </c>
      <c r="J150">
        <v>2</v>
      </c>
      <c r="K150">
        <v>3</v>
      </c>
      <c r="L150">
        <v>2</v>
      </c>
      <c r="M150">
        <v>67</v>
      </c>
      <c r="N150" s="1">
        <v>60373</v>
      </c>
    </row>
    <row r="151" spans="1:14" x14ac:dyDescent="0.25">
      <c r="A151">
        <v>2013</v>
      </c>
      <c r="B151">
        <v>8</v>
      </c>
      <c r="C151" t="s">
        <v>26</v>
      </c>
      <c r="D151">
        <v>147</v>
      </c>
      <c r="E151">
        <v>19</v>
      </c>
      <c r="F151">
        <v>14</v>
      </c>
      <c r="G151">
        <v>3</v>
      </c>
      <c r="H151">
        <v>183</v>
      </c>
      <c r="I151">
        <v>51</v>
      </c>
      <c r="J151">
        <v>11</v>
      </c>
      <c r="K151">
        <v>8</v>
      </c>
      <c r="L151">
        <v>0</v>
      </c>
      <c r="M151">
        <v>70</v>
      </c>
      <c r="N151" s="1">
        <v>62353</v>
      </c>
    </row>
    <row r="152" spans="1:14" x14ac:dyDescent="0.25">
      <c r="A152">
        <v>2014</v>
      </c>
      <c r="B152">
        <v>8</v>
      </c>
      <c r="C152" t="s">
        <v>26</v>
      </c>
      <c r="D152">
        <v>134</v>
      </c>
      <c r="E152">
        <v>9</v>
      </c>
      <c r="F152">
        <v>16</v>
      </c>
      <c r="G152">
        <v>8</v>
      </c>
      <c r="H152">
        <v>167</v>
      </c>
      <c r="I152">
        <v>38</v>
      </c>
      <c r="J152">
        <v>4</v>
      </c>
      <c r="K152">
        <v>7</v>
      </c>
      <c r="L152">
        <v>6</v>
      </c>
      <c r="M152">
        <v>55</v>
      </c>
      <c r="N152" s="1">
        <v>64943</v>
      </c>
    </row>
    <row r="153" spans="1:14" x14ac:dyDescent="0.25">
      <c r="A153">
        <v>2015</v>
      </c>
      <c r="B153">
        <v>8</v>
      </c>
      <c r="C153" t="s">
        <v>26</v>
      </c>
      <c r="D153">
        <v>148</v>
      </c>
      <c r="E153">
        <v>13</v>
      </c>
      <c r="F153">
        <v>14</v>
      </c>
      <c r="G153">
        <v>4</v>
      </c>
      <c r="H153">
        <v>179</v>
      </c>
      <c r="I153">
        <v>47</v>
      </c>
      <c r="J153">
        <v>3</v>
      </c>
      <c r="K153">
        <v>2</v>
      </c>
      <c r="L153">
        <v>1</v>
      </c>
      <c r="M153">
        <v>53</v>
      </c>
      <c r="N153" s="1">
        <v>65569</v>
      </c>
    </row>
    <row r="154" spans="1:14" x14ac:dyDescent="0.25">
      <c r="A154">
        <v>2016</v>
      </c>
      <c r="B154">
        <v>8</v>
      </c>
      <c r="C154" t="s">
        <v>26</v>
      </c>
      <c r="D154">
        <v>139</v>
      </c>
      <c r="E154">
        <v>12</v>
      </c>
      <c r="F154">
        <v>15</v>
      </c>
      <c r="G154">
        <v>6</v>
      </c>
      <c r="H154">
        <v>172</v>
      </c>
      <c r="I154">
        <v>57</v>
      </c>
      <c r="J154">
        <v>4</v>
      </c>
      <c r="K154">
        <v>3</v>
      </c>
      <c r="L154">
        <v>1</v>
      </c>
      <c r="M154">
        <v>65</v>
      </c>
      <c r="N154" s="1">
        <v>65614</v>
      </c>
    </row>
    <row r="155" spans="1:14" x14ac:dyDescent="0.25">
      <c r="A155">
        <v>2017</v>
      </c>
      <c r="B155">
        <v>8</v>
      </c>
      <c r="C155" t="s">
        <v>26</v>
      </c>
      <c r="D155">
        <v>158</v>
      </c>
      <c r="E155">
        <v>5</v>
      </c>
      <c r="F155">
        <v>24</v>
      </c>
      <c r="G155">
        <v>1</v>
      </c>
      <c r="H155">
        <v>188</v>
      </c>
      <c r="I155">
        <v>51</v>
      </c>
      <c r="J155">
        <v>2</v>
      </c>
      <c r="K155">
        <v>8</v>
      </c>
      <c r="L155">
        <v>0</v>
      </c>
      <c r="M155">
        <v>61</v>
      </c>
      <c r="N155" s="1">
        <v>64994</v>
      </c>
    </row>
    <row r="156" spans="1:14" x14ac:dyDescent="0.25">
      <c r="A156">
        <v>1999</v>
      </c>
      <c r="B156">
        <v>9</v>
      </c>
      <c r="C156" t="s">
        <v>27</v>
      </c>
      <c r="D156">
        <v>2</v>
      </c>
      <c r="E156">
        <v>2</v>
      </c>
      <c r="F156">
        <v>2</v>
      </c>
      <c r="G156">
        <v>0</v>
      </c>
      <c r="H156">
        <v>6</v>
      </c>
      <c r="I156">
        <v>1</v>
      </c>
      <c r="J156">
        <v>1</v>
      </c>
      <c r="K156">
        <v>1</v>
      </c>
      <c r="L156">
        <v>0</v>
      </c>
      <c r="M156">
        <v>3</v>
      </c>
      <c r="N156" s="1">
        <v>4806</v>
      </c>
    </row>
    <row r="157" spans="1:14" x14ac:dyDescent="0.25">
      <c r="A157">
        <v>2000</v>
      </c>
      <c r="B157">
        <v>9</v>
      </c>
      <c r="C157" t="s">
        <v>27</v>
      </c>
      <c r="D157">
        <v>4</v>
      </c>
      <c r="E157">
        <v>0</v>
      </c>
      <c r="F157">
        <v>2</v>
      </c>
      <c r="G157">
        <v>0</v>
      </c>
      <c r="H157">
        <v>6</v>
      </c>
      <c r="I157">
        <v>4</v>
      </c>
      <c r="J157">
        <v>0</v>
      </c>
      <c r="K157">
        <v>1</v>
      </c>
      <c r="L157">
        <v>0</v>
      </c>
      <c r="M157">
        <v>5</v>
      </c>
      <c r="N157" s="1">
        <v>4872</v>
      </c>
    </row>
    <row r="158" spans="1:14" x14ac:dyDescent="0.25">
      <c r="A158">
        <v>2001</v>
      </c>
      <c r="B158">
        <v>9</v>
      </c>
      <c r="C158" t="s">
        <v>27</v>
      </c>
      <c r="D158">
        <v>5</v>
      </c>
      <c r="E158">
        <v>0</v>
      </c>
      <c r="F158">
        <v>4</v>
      </c>
      <c r="G158">
        <v>0</v>
      </c>
      <c r="H158">
        <v>9</v>
      </c>
      <c r="I158">
        <v>1</v>
      </c>
      <c r="J158">
        <v>0</v>
      </c>
      <c r="K158">
        <v>1</v>
      </c>
      <c r="L158">
        <v>0</v>
      </c>
      <c r="M158">
        <v>2</v>
      </c>
      <c r="N158" s="1">
        <v>4939</v>
      </c>
    </row>
    <row r="159" spans="1:14" x14ac:dyDescent="0.25">
      <c r="A159">
        <v>2002</v>
      </c>
      <c r="B159">
        <v>9</v>
      </c>
      <c r="C159" t="s">
        <v>27</v>
      </c>
      <c r="D159">
        <v>4</v>
      </c>
      <c r="E159">
        <v>0</v>
      </c>
      <c r="F159">
        <v>1</v>
      </c>
      <c r="G159">
        <v>0</v>
      </c>
      <c r="H159">
        <v>5</v>
      </c>
      <c r="I159">
        <v>1</v>
      </c>
      <c r="J159">
        <v>0</v>
      </c>
      <c r="K159">
        <v>0</v>
      </c>
      <c r="L159">
        <v>0</v>
      </c>
      <c r="M159">
        <v>1</v>
      </c>
      <c r="N159" s="1">
        <v>5226</v>
      </c>
    </row>
    <row r="160" spans="1:14" x14ac:dyDescent="0.25">
      <c r="A160">
        <v>2003</v>
      </c>
      <c r="B160">
        <v>9</v>
      </c>
      <c r="C160" t="s">
        <v>27</v>
      </c>
      <c r="D160">
        <v>3</v>
      </c>
      <c r="E160">
        <v>0</v>
      </c>
      <c r="F160">
        <v>2</v>
      </c>
      <c r="G160">
        <v>0</v>
      </c>
      <c r="H160">
        <v>5</v>
      </c>
      <c r="I160">
        <v>1</v>
      </c>
      <c r="J160">
        <v>0</v>
      </c>
      <c r="K160">
        <v>1</v>
      </c>
      <c r="L160">
        <v>0</v>
      </c>
      <c r="M160">
        <v>2</v>
      </c>
      <c r="N160" s="1">
        <v>4978</v>
      </c>
    </row>
    <row r="161" spans="1:14" x14ac:dyDescent="0.25">
      <c r="A161">
        <v>2004</v>
      </c>
      <c r="B161">
        <v>9</v>
      </c>
      <c r="C161" t="s">
        <v>27</v>
      </c>
      <c r="D161">
        <v>7</v>
      </c>
      <c r="E161">
        <v>0</v>
      </c>
      <c r="F161">
        <v>0</v>
      </c>
      <c r="G161">
        <v>0</v>
      </c>
      <c r="H161">
        <v>7</v>
      </c>
      <c r="I161">
        <v>1</v>
      </c>
      <c r="J161">
        <v>0</v>
      </c>
      <c r="K161">
        <v>0</v>
      </c>
      <c r="L161">
        <v>0</v>
      </c>
      <c r="M161">
        <v>1</v>
      </c>
      <c r="N161" s="1">
        <v>4887</v>
      </c>
    </row>
    <row r="162" spans="1:14" x14ac:dyDescent="0.25">
      <c r="A162">
        <v>2005</v>
      </c>
      <c r="B162">
        <v>9</v>
      </c>
      <c r="C162" t="s">
        <v>27</v>
      </c>
      <c r="D162">
        <v>3</v>
      </c>
      <c r="E162">
        <v>0</v>
      </c>
      <c r="F162">
        <v>0</v>
      </c>
      <c r="G162">
        <v>0</v>
      </c>
      <c r="H162">
        <v>3</v>
      </c>
      <c r="I162">
        <v>2</v>
      </c>
      <c r="J162">
        <v>0</v>
      </c>
      <c r="K162">
        <v>0</v>
      </c>
      <c r="L162">
        <v>0</v>
      </c>
      <c r="M162">
        <v>2</v>
      </c>
      <c r="N162" s="1">
        <v>5308</v>
      </c>
    </row>
    <row r="163" spans="1:14" x14ac:dyDescent="0.25">
      <c r="A163">
        <v>2006</v>
      </c>
      <c r="B163">
        <v>9</v>
      </c>
      <c r="C163" t="s">
        <v>27</v>
      </c>
      <c r="D163">
        <v>6</v>
      </c>
      <c r="E163">
        <v>0</v>
      </c>
      <c r="F163">
        <v>0</v>
      </c>
      <c r="G163">
        <v>0</v>
      </c>
      <c r="H163">
        <v>6</v>
      </c>
      <c r="I163">
        <v>2</v>
      </c>
      <c r="J163">
        <v>0</v>
      </c>
      <c r="K163">
        <v>0</v>
      </c>
      <c r="L163">
        <v>0</v>
      </c>
      <c r="M163">
        <v>2</v>
      </c>
      <c r="N163" s="1">
        <v>5464</v>
      </c>
    </row>
    <row r="164" spans="1:14" x14ac:dyDescent="0.25">
      <c r="A164">
        <v>2007</v>
      </c>
      <c r="B164">
        <v>9</v>
      </c>
      <c r="C164" t="s">
        <v>27</v>
      </c>
      <c r="D164">
        <v>6</v>
      </c>
      <c r="E164">
        <v>0</v>
      </c>
      <c r="F164">
        <v>0</v>
      </c>
      <c r="G164">
        <v>0</v>
      </c>
      <c r="H164">
        <v>6</v>
      </c>
      <c r="I164">
        <v>1</v>
      </c>
      <c r="J164">
        <v>0</v>
      </c>
      <c r="K164">
        <v>0</v>
      </c>
      <c r="L164">
        <v>0</v>
      </c>
      <c r="M164">
        <v>1</v>
      </c>
      <c r="N164" s="1">
        <v>5755</v>
      </c>
    </row>
    <row r="165" spans="1:14" x14ac:dyDescent="0.25">
      <c r="A165">
        <v>2008</v>
      </c>
      <c r="B165">
        <v>9</v>
      </c>
      <c r="C165" t="s">
        <v>27</v>
      </c>
      <c r="D165">
        <v>3</v>
      </c>
      <c r="E165">
        <v>0</v>
      </c>
      <c r="F165">
        <v>0</v>
      </c>
      <c r="G165">
        <v>0</v>
      </c>
      <c r="H165">
        <v>3</v>
      </c>
      <c r="I165">
        <v>0</v>
      </c>
      <c r="J165">
        <v>0</v>
      </c>
      <c r="K165">
        <v>0</v>
      </c>
      <c r="L165">
        <v>0</v>
      </c>
      <c r="M165">
        <v>0</v>
      </c>
      <c r="N165" s="1">
        <v>7263</v>
      </c>
    </row>
    <row r="166" spans="1:14" x14ac:dyDescent="0.25">
      <c r="A166">
        <v>2009</v>
      </c>
      <c r="B166">
        <v>9</v>
      </c>
      <c r="C166" t="s">
        <v>27</v>
      </c>
      <c r="D166">
        <v>9</v>
      </c>
      <c r="E166">
        <v>0</v>
      </c>
      <c r="F166">
        <v>0</v>
      </c>
      <c r="G166">
        <v>0</v>
      </c>
      <c r="H166">
        <v>9</v>
      </c>
      <c r="I166">
        <v>0</v>
      </c>
      <c r="J166">
        <v>0</v>
      </c>
      <c r="K166">
        <v>0</v>
      </c>
      <c r="L166">
        <v>0</v>
      </c>
      <c r="M166">
        <v>0</v>
      </c>
      <c r="N166" s="1">
        <v>7975</v>
      </c>
    </row>
    <row r="167" spans="1:14" x14ac:dyDescent="0.25">
      <c r="A167">
        <v>2010</v>
      </c>
      <c r="B167">
        <v>9</v>
      </c>
      <c r="C167" t="s">
        <v>27</v>
      </c>
      <c r="D167">
        <v>10</v>
      </c>
      <c r="E167">
        <v>1</v>
      </c>
      <c r="F167">
        <v>5</v>
      </c>
      <c r="G167">
        <v>1</v>
      </c>
      <c r="H167">
        <v>17</v>
      </c>
      <c r="I167">
        <v>3</v>
      </c>
      <c r="J167">
        <v>0</v>
      </c>
      <c r="K167">
        <v>1</v>
      </c>
      <c r="L167">
        <v>0</v>
      </c>
      <c r="M167">
        <v>4</v>
      </c>
      <c r="N167" s="1">
        <v>8596</v>
      </c>
    </row>
    <row r="168" spans="1:14" x14ac:dyDescent="0.25">
      <c r="A168">
        <v>2011</v>
      </c>
      <c r="B168">
        <v>9</v>
      </c>
      <c r="C168" t="s">
        <v>27</v>
      </c>
      <c r="D168">
        <v>9</v>
      </c>
      <c r="E168">
        <v>2</v>
      </c>
      <c r="F168">
        <v>3</v>
      </c>
      <c r="G168">
        <v>0</v>
      </c>
      <c r="H168">
        <v>14</v>
      </c>
      <c r="I168">
        <v>2</v>
      </c>
      <c r="J168">
        <v>1</v>
      </c>
      <c r="K168">
        <v>0</v>
      </c>
      <c r="L168">
        <v>0</v>
      </c>
      <c r="M168">
        <v>3</v>
      </c>
      <c r="N168" s="1">
        <v>8343</v>
      </c>
    </row>
    <row r="169" spans="1:14" x14ac:dyDescent="0.25">
      <c r="A169">
        <v>2012</v>
      </c>
      <c r="B169">
        <v>9</v>
      </c>
      <c r="C169" t="s">
        <v>27</v>
      </c>
      <c r="D169">
        <v>11</v>
      </c>
      <c r="E169">
        <v>0</v>
      </c>
      <c r="F169">
        <v>0</v>
      </c>
      <c r="G169">
        <v>0</v>
      </c>
      <c r="H169">
        <v>11</v>
      </c>
      <c r="I169">
        <v>1</v>
      </c>
      <c r="J169">
        <v>0</v>
      </c>
      <c r="K169">
        <v>0</v>
      </c>
      <c r="L169">
        <v>0</v>
      </c>
      <c r="M169">
        <v>1</v>
      </c>
      <c r="N169" s="1">
        <v>9529</v>
      </c>
    </row>
    <row r="170" spans="1:14" x14ac:dyDescent="0.25">
      <c r="A170">
        <v>2013</v>
      </c>
      <c r="B170">
        <v>9</v>
      </c>
      <c r="C170" t="s">
        <v>27</v>
      </c>
      <c r="D170">
        <v>8</v>
      </c>
      <c r="E170">
        <v>2</v>
      </c>
      <c r="F170">
        <v>0</v>
      </c>
      <c r="G170">
        <v>0</v>
      </c>
      <c r="H170">
        <v>10</v>
      </c>
      <c r="I170">
        <v>1</v>
      </c>
      <c r="J170">
        <v>0</v>
      </c>
      <c r="K170">
        <v>0</v>
      </c>
      <c r="L170">
        <v>0</v>
      </c>
      <c r="M170">
        <v>1</v>
      </c>
      <c r="N170" s="1">
        <v>10344</v>
      </c>
    </row>
    <row r="171" spans="1:14" x14ac:dyDescent="0.25">
      <c r="A171">
        <v>2014</v>
      </c>
      <c r="B171">
        <v>9</v>
      </c>
      <c r="C171" t="s">
        <v>27</v>
      </c>
      <c r="D171">
        <v>13</v>
      </c>
      <c r="E171">
        <v>0</v>
      </c>
      <c r="F171">
        <v>1</v>
      </c>
      <c r="G171">
        <v>0</v>
      </c>
      <c r="H171">
        <v>14</v>
      </c>
      <c r="I171">
        <v>5</v>
      </c>
      <c r="J171">
        <v>0</v>
      </c>
      <c r="K171">
        <v>0</v>
      </c>
      <c r="L171">
        <v>0</v>
      </c>
      <c r="M171">
        <v>5</v>
      </c>
      <c r="N171" s="1">
        <v>11266</v>
      </c>
    </row>
    <row r="172" spans="1:14" x14ac:dyDescent="0.25">
      <c r="A172">
        <v>2015</v>
      </c>
      <c r="B172">
        <v>9</v>
      </c>
      <c r="C172" t="s">
        <v>27</v>
      </c>
      <c r="D172">
        <v>8</v>
      </c>
      <c r="E172">
        <v>0</v>
      </c>
      <c r="F172">
        <v>1</v>
      </c>
      <c r="G172">
        <v>0</v>
      </c>
      <c r="H172">
        <v>9</v>
      </c>
      <c r="I172">
        <v>0</v>
      </c>
      <c r="J172">
        <v>0</v>
      </c>
      <c r="K172">
        <v>1</v>
      </c>
      <c r="L172">
        <v>0</v>
      </c>
      <c r="M172">
        <v>1</v>
      </c>
      <c r="N172" s="1">
        <v>11709</v>
      </c>
    </row>
    <row r="173" spans="1:14" x14ac:dyDescent="0.25">
      <c r="A173">
        <v>2016</v>
      </c>
      <c r="B173">
        <v>9</v>
      </c>
      <c r="C173" t="s">
        <v>27</v>
      </c>
      <c r="D173">
        <v>9</v>
      </c>
      <c r="E173">
        <v>0</v>
      </c>
      <c r="F173">
        <v>2</v>
      </c>
      <c r="G173">
        <v>1</v>
      </c>
      <c r="H173">
        <v>12</v>
      </c>
      <c r="I173">
        <v>2</v>
      </c>
      <c r="J173">
        <v>0</v>
      </c>
      <c r="K173">
        <v>1</v>
      </c>
      <c r="L173">
        <v>0</v>
      </c>
      <c r="M173">
        <v>3</v>
      </c>
      <c r="N173" s="1">
        <v>11678</v>
      </c>
    </row>
    <row r="174" spans="1:14" x14ac:dyDescent="0.25">
      <c r="A174">
        <v>2017</v>
      </c>
      <c r="B174">
        <v>9</v>
      </c>
      <c r="C174" t="s">
        <v>27</v>
      </c>
      <c r="D174">
        <v>14</v>
      </c>
      <c r="E174">
        <v>0</v>
      </c>
      <c r="F174">
        <v>2</v>
      </c>
      <c r="G174">
        <v>1</v>
      </c>
      <c r="H174">
        <v>17</v>
      </c>
      <c r="I174">
        <v>3</v>
      </c>
      <c r="J174">
        <v>0</v>
      </c>
      <c r="K174">
        <v>0</v>
      </c>
      <c r="L174">
        <v>0</v>
      </c>
      <c r="M174">
        <v>3</v>
      </c>
      <c r="N174" s="1">
        <v>11249</v>
      </c>
    </row>
    <row r="175" spans="1:14" x14ac:dyDescent="0.25">
      <c r="A175">
        <v>1999</v>
      </c>
      <c r="B175">
        <v>10</v>
      </c>
      <c r="C175" t="s">
        <v>28</v>
      </c>
      <c r="D175">
        <v>43</v>
      </c>
      <c r="E175">
        <v>1</v>
      </c>
      <c r="F175">
        <v>22</v>
      </c>
      <c r="G175">
        <v>0</v>
      </c>
      <c r="H175">
        <v>66</v>
      </c>
      <c r="I175">
        <v>20</v>
      </c>
      <c r="J175">
        <v>0</v>
      </c>
      <c r="K175">
        <v>11</v>
      </c>
      <c r="L175">
        <v>0</v>
      </c>
      <c r="M175">
        <v>31</v>
      </c>
      <c r="N175" s="1">
        <v>26033</v>
      </c>
    </row>
    <row r="176" spans="1:14" x14ac:dyDescent="0.25">
      <c r="A176">
        <v>2000</v>
      </c>
      <c r="B176">
        <v>10</v>
      </c>
      <c r="C176" t="s">
        <v>28</v>
      </c>
      <c r="D176">
        <v>50</v>
      </c>
      <c r="E176">
        <v>0</v>
      </c>
      <c r="F176">
        <v>22</v>
      </c>
      <c r="G176">
        <v>0</v>
      </c>
      <c r="H176">
        <v>72</v>
      </c>
      <c r="I176">
        <v>21</v>
      </c>
      <c r="J176">
        <v>0</v>
      </c>
      <c r="K176">
        <v>13</v>
      </c>
      <c r="L176">
        <v>0</v>
      </c>
      <c r="M176">
        <v>34</v>
      </c>
      <c r="N176" s="1">
        <v>30235</v>
      </c>
    </row>
    <row r="177" spans="1:14" x14ac:dyDescent="0.25">
      <c r="A177">
        <v>2001</v>
      </c>
      <c r="B177">
        <v>10</v>
      </c>
      <c r="C177" t="s">
        <v>28</v>
      </c>
      <c r="D177">
        <v>60</v>
      </c>
      <c r="E177">
        <v>2</v>
      </c>
      <c r="F177">
        <v>37</v>
      </c>
      <c r="G177">
        <v>0</v>
      </c>
      <c r="H177">
        <v>99</v>
      </c>
      <c r="I177">
        <v>27</v>
      </c>
      <c r="J177">
        <v>0</v>
      </c>
      <c r="K177">
        <v>18</v>
      </c>
      <c r="L177">
        <v>0</v>
      </c>
      <c r="M177">
        <v>45</v>
      </c>
      <c r="N177" s="1">
        <v>32213</v>
      </c>
    </row>
    <row r="178" spans="1:14" x14ac:dyDescent="0.25">
      <c r="A178">
        <v>2002</v>
      </c>
      <c r="B178">
        <v>10</v>
      </c>
      <c r="C178" t="s">
        <v>28</v>
      </c>
      <c r="D178">
        <v>81</v>
      </c>
      <c r="E178">
        <v>3</v>
      </c>
      <c r="F178">
        <v>36</v>
      </c>
      <c r="G178">
        <v>0</v>
      </c>
      <c r="H178">
        <v>120</v>
      </c>
      <c r="I178">
        <v>36</v>
      </c>
      <c r="J178">
        <v>1</v>
      </c>
      <c r="K178">
        <v>22</v>
      </c>
      <c r="L178">
        <v>0</v>
      </c>
      <c r="M178">
        <v>59</v>
      </c>
      <c r="N178" s="1">
        <v>32463</v>
      </c>
    </row>
    <row r="179" spans="1:14" x14ac:dyDescent="0.25">
      <c r="A179">
        <v>2003</v>
      </c>
      <c r="B179">
        <v>10</v>
      </c>
      <c r="C179" t="s">
        <v>28</v>
      </c>
      <c r="D179">
        <v>102</v>
      </c>
      <c r="E179">
        <v>1</v>
      </c>
      <c r="F179">
        <v>33</v>
      </c>
      <c r="G179">
        <v>1</v>
      </c>
      <c r="H179">
        <v>137</v>
      </c>
      <c r="I179">
        <v>43</v>
      </c>
      <c r="J179">
        <v>0</v>
      </c>
      <c r="K179">
        <v>16</v>
      </c>
      <c r="L179">
        <v>0</v>
      </c>
      <c r="M179">
        <v>59</v>
      </c>
      <c r="N179" s="1">
        <v>31580</v>
      </c>
    </row>
    <row r="180" spans="1:14" x14ac:dyDescent="0.25">
      <c r="A180">
        <v>2004</v>
      </c>
      <c r="B180">
        <v>10</v>
      </c>
      <c r="C180" t="s">
        <v>28</v>
      </c>
      <c r="D180">
        <v>84</v>
      </c>
      <c r="E180">
        <v>7</v>
      </c>
      <c r="F180">
        <v>26</v>
      </c>
      <c r="G180">
        <v>2</v>
      </c>
      <c r="H180">
        <v>119</v>
      </c>
      <c r="I180">
        <v>28</v>
      </c>
      <c r="J180">
        <v>5</v>
      </c>
      <c r="K180">
        <v>13</v>
      </c>
      <c r="L180">
        <v>1</v>
      </c>
      <c r="M180">
        <v>47</v>
      </c>
      <c r="N180" s="1">
        <v>32720</v>
      </c>
    </row>
    <row r="181" spans="1:14" x14ac:dyDescent="0.25">
      <c r="A181">
        <v>2005</v>
      </c>
      <c r="B181">
        <v>10</v>
      </c>
      <c r="C181" t="s">
        <v>28</v>
      </c>
      <c r="D181">
        <v>105</v>
      </c>
      <c r="E181">
        <v>5</v>
      </c>
      <c r="F181">
        <v>28</v>
      </c>
      <c r="G181">
        <v>3</v>
      </c>
      <c r="H181">
        <v>141</v>
      </c>
      <c r="I181">
        <v>28</v>
      </c>
      <c r="J181">
        <v>1</v>
      </c>
      <c r="K181">
        <v>12</v>
      </c>
      <c r="L181">
        <v>1</v>
      </c>
      <c r="M181">
        <v>42</v>
      </c>
      <c r="N181" s="1">
        <v>38345</v>
      </c>
    </row>
    <row r="182" spans="1:14" x14ac:dyDescent="0.25">
      <c r="A182">
        <v>2006</v>
      </c>
      <c r="B182">
        <v>10</v>
      </c>
      <c r="C182" t="s">
        <v>28</v>
      </c>
      <c r="D182">
        <v>113</v>
      </c>
      <c r="E182">
        <v>6</v>
      </c>
      <c r="F182">
        <v>32</v>
      </c>
      <c r="G182">
        <v>4</v>
      </c>
      <c r="H182">
        <v>155</v>
      </c>
      <c r="I182">
        <v>35</v>
      </c>
      <c r="J182">
        <v>0</v>
      </c>
      <c r="K182">
        <v>13</v>
      </c>
      <c r="L182">
        <v>1</v>
      </c>
      <c r="M182">
        <v>49</v>
      </c>
      <c r="N182" s="1">
        <v>40278</v>
      </c>
    </row>
    <row r="183" spans="1:14" x14ac:dyDescent="0.25">
      <c r="A183">
        <v>2007</v>
      </c>
      <c r="B183">
        <v>10</v>
      </c>
      <c r="C183" t="s">
        <v>28</v>
      </c>
      <c r="D183">
        <v>130</v>
      </c>
      <c r="E183">
        <v>10</v>
      </c>
      <c r="F183">
        <v>21</v>
      </c>
      <c r="G183">
        <v>1</v>
      </c>
      <c r="H183">
        <v>162</v>
      </c>
      <c r="I183">
        <v>37</v>
      </c>
      <c r="J183">
        <v>4</v>
      </c>
      <c r="K183">
        <v>8</v>
      </c>
      <c r="L183">
        <v>1</v>
      </c>
      <c r="M183">
        <v>50</v>
      </c>
      <c r="N183" s="1">
        <v>37085</v>
      </c>
    </row>
    <row r="184" spans="1:14" x14ac:dyDescent="0.25">
      <c r="A184">
        <v>2008</v>
      </c>
      <c r="B184">
        <v>10</v>
      </c>
      <c r="C184" t="s">
        <v>28</v>
      </c>
      <c r="D184">
        <v>100</v>
      </c>
      <c r="E184">
        <v>9</v>
      </c>
      <c r="F184">
        <v>27</v>
      </c>
      <c r="G184">
        <v>2</v>
      </c>
      <c r="H184">
        <v>138</v>
      </c>
      <c r="I184">
        <v>35</v>
      </c>
      <c r="J184">
        <v>5</v>
      </c>
      <c r="K184">
        <v>10</v>
      </c>
      <c r="L184">
        <v>1</v>
      </c>
      <c r="M184">
        <v>51</v>
      </c>
      <c r="N184" s="1">
        <v>44219</v>
      </c>
    </row>
    <row r="185" spans="1:14" x14ac:dyDescent="0.25">
      <c r="A185">
        <v>2009</v>
      </c>
      <c r="B185">
        <v>10</v>
      </c>
      <c r="C185" t="s">
        <v>28</v>
      </c>
      <c r="D185">
        <v>106</v>
      </c>
      <c r="E185">
        <v>9</v>
      </c>
      <c r="F185">
        <v>23</v>
      </c>
      <c r="G185">
        <v>1</v>
      </c>
      <c r="H185">
        <v>139</v>
      </c>
      <c r="I185">
        <v>37</v>
      </c>
      <c r="J185">
        <v>2</v>
      </c>
      <c r="K185">
        <v>5</v>
      </c>
      <c r="L185">
        <v>0</v>
      </c>
      <c r="M185">
        <v>44</v>
      </c>
      <c r="N185" s="1">
        <v>45551</v>
      </c>
    </row>
    <row r="186" spans="1:14" x14ac:dyDescent="0.25">
      <c r="A186">
        <v>2010</v>
      </c>
      <c r="B186">
        <v>10</v>
      </c>
      <c r="C186" t="s">
        <v>28</v>
      </c>
      <c r="D186">
        <v>131</v>
      </c>
      <c r="E186">
        <v>4</v>
      </c>
      <c r="F186">
        <v>26</v>
      </c>
      <c r="G186">
        <v>2</v>
      </c>
      <c r="H186">
        <v>163</v>
      </c>
      <c r="I186">
        <v>43</v>
      </c>
      <c r="J186">
        <v>1</v>
      </c>
      <c r="K186">
        <v>16</v>
      </c>
      <c r="L186">
        <v>0</v>
      </c>
      <c r="M186">
        <v>60</v>
      </c>
      <c r="N186" s="1">
        <v>52001</v>
      </c>
    </row>
    <row r="187" spans="1:14" x14ac:dyDescent="0.25">
      <c r="A187">
        <v>2011</v>
      </c>
      <c r="B187">
        <v>10</v>
      </c>
      <c r="C187" t="s">
        <v>28</v>
      </c>
      <c r="D187">
        <v>144</v>
      </c>
      <c r="E187">
        <v>9</v>
      </c>
      <c r="F187">
        <v>23</v>
      </c>
      <c r="G187">
        <v>3</v>
      </c>
      <c r="H187">
        <v>179</v>
      </c>
      <c r="I187">
        <v>37</v>
      </c>
      <c r="J187">
        <v>3</v>
      </c>
      <c r="K187">
        <v>14</v>
      </c>
      <c r="L187">
        <v>0</v>
      </c>
      <c r="M187">
        <v>54</v>
      </c>
      <c r="N187" s="1">
        <v>54555</v>
      </c>
    </row>
    <row r="188" spans="1:14" x14ac:dyDescent="0.25">
      <c r="A188">
        <v>2012</v>
      </c>
      <c r="B188">
        <v>10</v>
      </c>
      <c r="C188" t="s">
        <v>28</v>
      </c>
      <c r="D188">
        <v>159</v>
      </c>
      <c r="E188">
        <v>7</v>
      </c>
      <c r="F188">
        <v>20</v>
      </c>
      <c r="G188">
        <v>3</v>
      </c>
      <c r="H188">
        <v>189</v>
      </c>
      <c r="I188">
        <v>57</v>
      </c>
      <c r="J188">
        <v>2</v>
      </c>
      <c r="K188">
        <v>9</v>
      </c>
      <c r="L188">
        <v>1</v>
      </c>
      <c r="M188">
        <v>69</v>
      </c>
      <c r="N188" s="1">
        <v>59761</v>
      </c>
    </row>
    <row r="189" spans="1:14" x14ac:dyDescent="0.25">
      <c r="A189">
        <v>2013</v>
      </c>
      <c r="B189">
        <v>10</v>
      </c>
      <c r="C189" t="s">
        <v>28</v>
      </c>
      <c r="D189">
        <v>170</v>
      </c>
      <c r="E189">
        <v>12</v>
      </c>
      <c r="F189">
        <v>22</v>
      </c>
      <c r="G189">
        <v>2</v>
      </c>
      <c r="H189">
        <v>206</v>
      </c>
      <c r="I189">
        <v>41</v>
      </c>
      <c r="J189">
        <v>4</v>
      </c>
      <c r="K189">
        <v>7</v>
      </c>
      <c r="L189">
        <v>0</v>
      </c>
      <c r="M189">
        <v>52</v>
      </c>
      <c r="N189" s="1">
        <v>62969</v>
      </c>
    </row>
    <row r="190" spans="1:14" x14ac:dyDescent="0.25">
      <c r="A190">
        <v>2014</v>
      </c>
      <c r="B190">
        <v>10</v>
      </c>
      <c r="C190" t="s">
        <v>28</v>
      </c>
      <c r="D190">
        <v>169</v>
      </c>
      <c r="E190">
        <v>10</v>
      </c>
      <c r="F190">
        <v>23</v>
      </c>
      <c r="G190">
        <v>5</v>
      </c>
      <c r="H190">
        <v>207</v>
      </c>
      <c r="I190">
        <v>39</v>
      </c>
      <c r="J190">
        <v>3</v>
      </c>
      <c r="K190">
        <v>7</v>
      </c>
      <c r="L190">
        <v>2</v>
      </c>
      <c r="M190">
        <v>51</v>
      </c>
      <c r="N190" s="1">
        <v>69523</v>
      </c>
    </row>
    <row r="191" spans="1:14" x14ac:dyDescent="0.25">
      <c r="A191">
        <v>2015</v>
      </c>
      <c r="B191">
        <v>10</v>
      </c>
      <c r="C191" t="s">
        <v>28</v>
      </c>
      <c r="D191">
        <v>183</v>
      </c>
      <c r="E191">
        <v>10</v>
      </c>
      <c r="F191">
        <v>18</v>
      </c>
      <c r="G191">
        <v>1</v>
      </c>
      <c r="H191">
        <v>212</v>
      </c>
      <c r="I191">
        <v>50</v>
      </c>
      <c r="J191">
        <v>6</v>
      </c>
      <c r="K191">
        <v>8</v>
      </c>
      <c r="L191">
        <v>0</v>
      </c>
      <c r="M191">
        <v>64</v>
      </c>
      <c r="N191" s="1">
        <v>73860</v>
      </c>
    </row>
    <row r="192" spans="1:14" x14ac:dyDescent="0.25">
      <c r="A192">
        <v>2016</v>
      </c>
      <c r="B192">
        <v>10</v>
      </c>
      <c r="C192" t="s">
        <v>28</v>
      </c>
      <c r="D192">
        <v>184</v>
      </c>
      <c r="E192">
        <v>9</v>
      </c>
      <c r="F192">
        <v>17</v>
      </c>
      <c r="G192">
        <v>2</v>
      </c>
      <c r="H192">
        <v>212</v>
      </c>
      <c r="I192">
        <v>50</v>
      </c>
      <c r="J192">
        <v>4</v>
      </c>
      <c r="K192">
        <v>4</v>
      </c>
      <c r="L192">
        <v>0</v>
      </c>
      <c r="M192">
        <v>58</v>
      </c>
      <c r="N192" s="1">
        <v>76209</v>
      </c>
    </row>
    <row r="193" spans="1:14" x14ac:dyDescent="0.25">
      <c r="A193">
        <v>2017</v>
      </c>
      <c r="B193">
        <v>10</v>
      </c>
      <c r="C193" t="s">
        <v>28</v>
      </c>
      <c r="D193">
        <v>217</v>
      </c>
      <c r="E193">
        <v>15</v>
      </c>
      <c r="F193">
        <v>25</v>
      </c>
      <c r="G193">
        <v>4</v>
      </c>
      <c r="H193">
        <v>261</v>
      </c>
      <c r="I193">
        <v>62</v>
      </c>
      <c r="J193">
        <v>0</v>
      </c>
      <c r="K193">
        <v>8</v>
      </c>
      <c r="L193">
        <v>1</v>
      </c>
      <c r="M193">
        <v>71</v>
      </c>
      <c r="N193" s="1">
        <v>76668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25"/>
  <sheetViews>
    <sheetView workbookViewId="0">
      <selection activeCell="N25" sqref="N25"/>
    </sheetView>
  </sheetViews>
  <sheetFormatPr defaultRowHeight="15" x14ac:dyDescent="0.25"/>
  <cols>
    <col min="1" max="1" width="16.42578125" bestFit="1" customWidth="1"/>
    <col min="2" max="2" width="16.28515625" bestFit="1" customWidth="1"/>
    <col min="3" max="3" width="7.42578125" bestFit="1" customWidth="1"/>
    <col min="4" max="4" width="25.28515625" bestFit="1" customWidth="1"/>
    <col min="5" max="5" width="13.5703125" bestFit="1" customWidth="1"/>
    <col min="6" max="6" width="10.28515625" bestFit="1" customWidth="1"/>
    <col min="7" max="7" width="7.42578125" bestFit="1" customWidth="1"/>
    <col min="8" max="9" width="12.7109375" bestFit="1" customWidth="1"/>
    <col min="10" max="10" width="13.42578125" bestFit="1" customWidth="1"/>
    <col min="11" max="11" width="8.5703125" bestFit="1" customWidth="1"/>
    <col min="12" max="12" width="7.28515625" bestFit="1" customWidth="1"/>
    <col min="13" max="13" width="11.28515625" bestFit="1" customWidth="1"/>
  </cols>
  <sheetData>
    <row r="3" spans="1:14" x14ac:dyDescent="0.25">
      <c r="A3" s="2" t="s">
        <v>30</v>
      </c>
      <c r="B3" s="2" t="s">
        <v>15</v>
      </c>
    </row>
    <row r="4" spans="1:14" x14ac:dyDescent="0.25">
      <c r="A4" s="2" t="s">
        <v>12</v>
      </c>
      <c r="B4" s="10" t="s">
        <v>28</v>
      </c>
      <c r="C4" s="10" t="s">
        <v>25</v>
      </c>
      <c r="D4" s="10" t="s">
        <v>26</v>
      </c>
      <c r="E4" s="10" t="s">
        <v>27</v>
      </c>
      <c r="F4" s="10" t="s">
        <v>19</v>
      </c>
      <c r="G4" s="10" t="s">
        <v>21</v>
      </c>
      <c r="H4" s="10" t="s">
        <v>20</v>
      </c>
      <c r="I4" s="10" t="s">
        <v>22</v>
      </c>
      <c r="J4" s="10" t="s">
        <v>23</v>
      </c>
      <c r="K4" s="10" t="s">
        <v>24</v>
      </c>
      <c r="L4" s="10" t="s">
        <v>13</v>
      </c>
      <c r="M4" s="10" t="s">
        <v>14</v>
      </c>
      <c r="N4" t="s">
        <v>4906</v>
      </c>
    </row>
    <row r="5" spans="1:14" x14ac:dyDescent="0.25">
      <c r="A5" s="3">
        <v>1999</v>
      </c>
      <c r="B5" s="4">
        <v>31</v>
      </c>
      <c r="C5" s="4">
        <v>11</v>
      </c>
      <c r="D5" s="4">
        <v>43</v>
      </c>
      <c r="E5" s="4">
        <v>3</v>
      </c>
      <c r="F5" s="4">
        <v>25</v>
      </c>
      <c r="G5" s="4">
        <v>19</v>
      </c>
      <c r="H5" s="4">
        <v>25</v>
      </c>
      <c r="I5" s="4">
        <v>11</v>
      </c>
      <c r="J5" s="4">
        <v>20</v>
      </c>
      <c r="K5" s="4">
        <v>51</v>
      </c>
      <c r="L5" s="4"/>
      <c r="M5" s="4">
        <v>239</v>
      </c>
    </row>
    <row r="6" spans="1:14" x14ac:dyDescent="0.25">
      <c r="A6" s="3">
        <v>2000</v>
      </c>
      <c r="B6" s="4">
        <v>34</v>
      </c>
      <c r="C6" s="4">
        <v>7</v>
      </c>
      <c r="D6" s="4">
        <v>46</v>
      </c>
      <c r="E6" s="4">
        <v>5</v>
      </c>
      <c r="F6" s="4">
        <v>16</v>
      </c>
      <c r="G6" s="4">
        <v>16</v>
      </c>
      <c r="H6" s="4">
        <v>39</v>
      </c>
      <c r="I6" s="4">
        <v>19</v>
      </c>
      <c r="J6" s="4">
        <v>15</v>
      </c>
      <c r="K6" s="4">
        <v>51</v>
      </c>
      <c r="L6" s="4"/>
      <c r="M6" s="4">
        <v>248</v>
      </c>
    </row>
    <row r="7" spans="1:14" x14ac:dyDescent="0.25">
      <c r="A7" s="3">
        <v>2001</v>
      </c>
      <c r="B7" s="4">
        <v>45</v>
      </c>
      <c r="C7" s="4">
        <v>13</v>
      </c>
      <c r="D7" s="4">
        <v>36</v>
      </c>
      <c r="E7" s="4">
        <v>2</v>
      </c>
      <c r="F7" s="4">
        <v>15</v>
      </c>
      <c r="G7" s="4">
        <v>33</v>
      </c>
      <c r="H7" s="4">
        <v>36</v>
      </c>
      <c r="I7" s="4">
        <v>18</v>
      </c>
      <c r="J7" s="4">
        <v>16</v>
      </c>
      <c r="K7" s="4">
        <v>42</v>
      </c>
      <c r="L7" s="4"/>
      <c r="M7" s="4">
        <v>256</v>
      </c>
    </row>
    <row r="8" spans="1:14" x14ac:dyDescent="0.25">
      <c r="A8" s="3">
        <v>2002</v>
      </c>
      <c r="B8" s="4">
        <v>59</v>
      </c>
      <c r="C8" s="4">
        <v>13</v>
      </c>
      <c r="D8" s="4">
        <v>33</v>
      </c>
      <c r="E8" s="4">
        <v>1</v>
      </c>
      <c r="F8" s="4">
        <v>20</v>
      </c>
      <c r="G8" s="4">
        <v>19</v>
      </c>
      <c r="H8" s="4">
        <v>42</v>
      </c>
      <c r="I8" s="4">
        <v>14</v>
      </c>
      <c r="J8" s="4">
        <v>16</v>
      </c>
      <c r="K8" s="4">
        <v>42</v>
      </c>
      <c r="L8" s="4"/>
      <c r="M8" s="4">
        <v>259</v>
      </c>
    </row>
    <row r="9" spans="1:14" x14ac:dyDescent="0.25">
      <c r="A9" s="3">
        <v>2003</v>
      </c>
      <c r="B9" s="4">
        <v>59</v>
      </c>
      <c r="C9" s="4">
        <v>11</v>
      </c>
      <c r="D9" s="4">
        <v>41</v>
      </c>
      <c r="E9" s="4">
        <v>2</v>
      </c>
      <c r="F9" s="4">
        <v>17</v>
      </c>
      <c r="G9" s="4">
        <v>24</v>
      </c>
      <c r="H9" s="4">
        <v>41</v>
      </c>
      <c r="I9" s="4">
        <v>12</v>
      </c>
      <c r="J9" s="4">
        <v>9</v>
      </c>
      <c r="K9" s="4">
        <v>44</v>
      </c>
      <c r="L9" s="4"/>
      <c r="M9" s="4">
        <v>260</v>
      </c>
    </row>
    <row r="10" spans="1:14" x14ac:dyDescent="0.25">
      <c r="A10" s="3">
        <v>2004</v>
      </c>
      <c r="B10" s="4">
        <v>47</v>
      </c>
      <c r="C10" s="4">
        <v>9</v>
      </c>
      <c r="D10" s="4">
        <v>37</v>
      </c>
      <c r="E10" s="4">
        <v>1</v>
      </c>
      <c r="F10" s="4">
        <v>20</v>
      </c>
      <c r="G10" s="4">
        <v>21</v>
      </c>
      <c r="H10" s="4">
        <v>46</v>
      </c>
      <c r="I10" s="4">
        <v>17</v>
      </c>
      <c r="J10" s="4">
        <v>13</v>
      </c>
      <c r="K10" s="4">
        <v>49</v>
      </c>
      <c r="L10" s="4"/>
      <c r="M10" s="4">
        <v>260</v>
      </c>
    </row>
    <row r="11" spans="1:14" x14ac:dyDescent="0.25">
      <c r="A11" s="3">
        <v>2005</v>
      </c>
      <c r="B11" s="4">
        <v>42</v>
      </c>
      <c r="C11" s="4">
        <v>9</v>
      </c>
      <c r="D11" s="4">
        <v>49</v>
      </c>
      <c r="E11" s="4">
        <v>2</v>
      </c>
      <c r="F11" s="4">
        <v>18</v>
      </c>
      <c r="G11" s="4">
        <v>24</v>
      </c>
      <c r="H11" s="4">
        <v>44</v>
      </c>
      <c r="I11" s="4">
        <v>26</v>
      </c>
      <c r="J11" s="4">
        <v>16</v>
      </c>
      <c r="K11" s="4">
        <v>38</v>
      </c>
      <c r="L11" s="4"/>
      <c r="M11" s="4">
        <v>268</v>
      </c>
    </row>
    <row r="12" spans="1:14" x14ac:dyDescent="0.25">
      <c r="A12" s="3">
        <v>2006</v>
      </c>
      <c r="B12" s="4">
        <v>49</v>
      </c>
      <c r="C12" s="4">
        <v>14</v>
      </c>
      <c r="D12" s="4">
        <v>54</v>
      </c>
      <c r="E12" s="4">
        <v>2</v>
      </c>
      <c r="F12" s="4">
        <v>21</v>
      </c>
      <c r="G12" s="4">
        <v>25</v>
      </c>
      <c r="H12" s="4">
        <v>27</v>
      </c>
      <c r="I12" s="4">
        <v>18</v>
      </c>
      <c r="J12" s="4">
        <v>21</v>
      </c>
      <c r="K12" s="4">
        <v>40</v>
      </c>
      <c r="L12" s="4"/>
      <c r="M12" s="4">
        <v>271</v>
      </c>
    </row>
    <row r="13" spans="1:14" x14ac:dyDescent="0.25">
      <c r="A13" s="3">
        <v>2007</v>
      </c>
      <c r="B13" s="4">
        <v>50</v>
      </c>
      <c r="C13" s="4">
        <v>16</v>
      </c>
      <c r="D13" s="4">
        <v>57</v>
      </c>
      <c r="E13" s="4">
        <v>1</v>
      </c>
      <c r="F13" s="4">
        <v>17</v>
      </c>
      <c r="G13" s="4">
        <v>20</v>
      </c>
      <c r="H13" s="4">
        <v>32</v>
      </c>
      <c r="I13" s="4">
        <v>16</v>
      </c>
      <c r="J13" s="4">
        <v>14</v>
      </c>
      <c r="K13" s="4">
        <v>45</v>
      </c>
      <c r="L13" s="4"/>
      <c r="M13" s="4">
        <v>268</v>
      </c>
    </row>
    <row r="14" spans="1:14" x14ac:dyDescent="0.25">
      <c r="A14" s="3">
        <v>2008</v>
      </c>
      <c r="B14" s="4">
        <v>51</v>
      </c>
      <c r="C14" s="4">
        <v>12</v>
      </c>
      <c r="D14" s="4">
        <v>50</v>
      </c>
      <c r="E14" s="4">
        <v>0</v>
      </c>
      <c r="F14" s="4">
        <v>22</v>
      </c>
      <c r="G14" s="4">
        <v>18</v>
      </c>
      <c r="H14" s="4">
        <v>37</v>
      </c>
      <c r="I14" s="4">
        <v>25</v>
      </c>
      <c r="J14" s="4">
        <v>13</v>
      </c>
      <c r="K14" s="4">
        <v>67</v>
      </c>
      <c r="L14" s="4"/>
      <c r="M14" s="4">
        <v>295</v>
      </c>
    </row>
    <row r="15" spans="1:14" x14ac:dyDescent="0.25">
      <c r="A15" s="3">
        <v>2009</v>
      </c>
      <c r="B15" s="4">
        <v>44</v>
      </c>
      <c r="C15" s="4">
        <v>17</v>
      </c>
      <c r="D15" s="4">
        <v>63</v>
      </c>
      <c r="E15" s="4">
        <v>0</v>
      </c>
      <c r="F15" s="4">
        <v>25</v>
      </c>
      <c r="G15" s="4">
        <v>18</v>
      </c>
      <c r="H15" s="4">
        <v>45</v>
      </c>
      <c r="I15" s="4">
        <v>18</v>
      </c>
      <c r="J15" s="4">
        <v>19</v>
      </c>
      <c r="K15" s="4">
        <v>53</v>
      </c>
      <c r="L15" s="4"/>
      <c r="M15" s="4">
        <v>302</v>
      </c>
    </row>
    <row r="16" spans="1:14" x14ac:dyDescent="0.25">
      <c r="A16" s="3">
        <v>2010</v>
      </c>
      <c r="B16" s="4">
        <v>60</v>
      </c>
      <c r="C16" s="4">
        <v>8</v>
      </c>
      <c r="D16" s="4">
        <v>54</v>
      </c>
      <c r="E16" s="4">
        <v>4</v>
      </c>
      <c r="F16" s="4">
        <v>22</v>
      </c>
      <c r="G16" s="4">
        <v>28</v>
      </c>
      <c r="H16" s="4">
        <v>35</v>
      </c>
      <c r="I16" s="4">
        <v>19</v>
      </c>
      <c r="J16" s="4">
        <v>31</v>
      </c>
      <c r="K16" s="4">
        <v>48</v>
      </c>
      <c r="L16" s="4"/>
      <c r="M16" s="4">
        <v>309</v>
      </c>
    </row>
    <row r="17" spans="1:14" x14ac:dyDescent="0.25">
      <c r="A17" s="3">
        <v>2011</v>
      </c>
      <c r="B17" s="4">
        <v>54</v>
      </c>
      <c r="C17" s="4">
        <v>9</v>
      </c>
      <c r="D17" s="4">
        <v>73</v>
      </c>
      <c r="E17" s="4">
        <v>3</v>
      </c>
      <c r="F17" s="4">
        <v>18</v>
      </c>
      <c r="G17" s="4">
        <v>22</v>
      </c>
      <c r="H17" s="4">
        <v>45</v>
      </c>
      <c r="I17" s="4">
        <v>23</v>
      </c>
      <c r="J17" s="4">
        <v>16</v>
      </c>
      <c r="K17" s="4">
        <v>58</v>
      </c>
      <c r="L17" s="4"/>
      <c r="M17" s="4">
        <v>321</v>
      </c>
    </row>
    <row r="18" spans="1:14" x14ac:dyDescent="0.25">
      <c r="A18" s="3">
        <v>2012</v>
      </c>
      <c r="B18" s="4">
        <v>69</v>
      </c>
      <c r="C18" s="4">
        <v>10</v>
      </c>
      <c r="D18" s="4">
        <v>67</v>
      </c>
      <c r="E18" s="4">
        <v>1</v>
      </c>
      <c r="F18" s="4">
        <v>24</v>
      </c>
      <c r="G18" s="4">
        <v>25</v>
      </c>
      <c r="H18" s="4">
        <v>36</v>
      </c>
      <c r="I18" s="4">
        <v>30</v>
      </c>
      <c r="J18" s="4">
        <v>17</v>
      </c>
      <c r="K18" s="4">
        <v>50</v>
      </c>
      <c r="L18" s="4"/>
      <c r="M18" s="4">
        <v>329</v>
      </c>
    </row>
    <row r="19" spans="1:14" x14ac:dyDescent="0.25">
      <c r="A19" s="3">
        <v>2013</v>
      </c>
      <c r="B19" s="4">
        <v>52</v>
      </c>
      <c r="C19" s="4">
        <v>16</v>
      </c>
      <c r="D19" s="4">
        <v>70</v>
      </c>
      <c r="E19" s="4">
        <v>1</v>
      </c>
      <c r="F19" s="4">
        <v>15</v>
      </c>
      <c r="G19" s="4">
        <v>18</v>
      </c>
      <c r="H19" s="4">
        <v>39</v>
      </c>
      <c r="I19" s="4">
        <v>23</v>
      </c>
      <c r="J19" s="4">
        <v>14</v>
      </c>
      <c r="K19" s="4">
        <v>49</v>
      </c>
      <c r="L19" s="4"/>
      <c r="M19" s="4">
        <v>297</v>
      </c>
    </row>
    <row r="20" spans="1:14" x14ac:dyDescent="0.25">
      <c r="A20" s="3">
        <v>2014</v>
      </c>
      <c r="B20" s="4">
        <v>51</v>
      </c>
      <c r="C20" s="4">
        <v>8</v>
      </c>
      <c r="D20" s="4">
        <v>55</v>
      </c>
      <c r="E20" s="4">
        <v>5</v>
      </c>
      <c r="F20" s="4">
        <v>18</v>
      </c>
      <c r="G20" s="4">
        <v>33</v>
      </c>
      <c r="H20" s="4">
        <v>26</v>
      </c>
      <c r="I20" s="4">
        <v>20</v>
      </c>
      <c r="J20" s="4">
        <v>21</v>
      </c>
      <c r="K20" s="4">
        <v>56</v>
      </c>
      <c r="L20" s="4"/>
      <c r="M20" s="4">
        <v>293</v>
      </c>
    </row>
    <row r="21" spans="1:14" x14ac:dyDescent="0.25">
      <c r="A21" s="3">
        <v>2015</v>
      </c>
      <c r="B21" s="4">
        <v>64</v>
      </c>
      <c r="C21" s="4">
        <v>19</v>
      </c>
      <c r="D21" s="4">
        <v>53</v>
      </c>
      <c r="E21" s="4">
        <v>1</v>
      </c>
      <c r="F21" s="4">
        <v>15</v>
      </c>
      <c r="G21" s="4">
        <v>24</v>
      </c>
      <c r="H21" s="4">
        <v>36</v>
      </c>
      <c r="I21" s="4">
        <v>20</v>
      </c>
      <c r="J21" s="4">
        <v>20</v>
      </c>
      <c r="K21" s="4">
        <v>48</v>
      </c>
      <c r="L21" s="4"/>
      <c r="M21" s="4">
        <v>300</v>
      </c>
    </row>
    <row r="22" spans="1:14" x14ac:dyDescent="0.25">
      <c r="A22" s="3">
        <v>2016</v>
      </c>
      <c r="B22" s="4">
        <v>58</v>
      </c>
      <c r="C22" s="4">
        <v>10</v>
      </c>
      <c r="D22" s="4">
        <v>65</v>
      </c>
      <c r="E22" s="4">
        <v>3</v>
      </c>
      <c r="F22" s="4">
        <v>20</v>
      </c>
      <c r="G22" s="4">
        <v>19</v>
      </c>
      <c r="H22" s="4">
        <v>39</v>
      </c>
      <c r="I22" s="4">
        <v>19</v>
      </c>
      <c r="J22" s="4">
        <v>26</v>
      </c>
      <c r="K22" s="4">
        <v>38</v>
      </c>
      <c r="L22" s="4"/>
      <c r="M22" s="4">
        <v>297</v>
      </c>
    </row>
    <row r="23" spans="1:14" x14ac:dyDescent="0.25">
      <c r="A23" s="3">
        <v>2017</v>
      </c>
      <c r="B23" s="4">
        <v>71</v>
      </c>
      <c r="C23" s="4">
        <v>20</v>
      </c>
      <c r="D23" s="4">
        <v>61</v>
      </c>
      <c r="E23" s="4">
        <v>3</v>
      </c>
      <c r="F23" s="4">
        <v>19</v>
      </c>
      <c r="G23" s="4">
        <v>20</v>
      </c>
      <c r="H23" s="4">
        <v>28</v>
      </c>
      <c r="I23" s="4">
        <v>22</v>
      </c>
      <c r="J23" s="4">
        <v>12</v>
      </c>
      <c r="K23" s="4">
        <v>43</v>
      </c>
      <c r="L23" s="4"/>
      <c r="M23" s="4">
        <v>299</v>
      </c>
    </row>
    <row r="24" spans="1:14" x14ac:dyDescent="0.25">
      <c r="A24" s="3" t="s">
        <v>13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4" x14ac:dyDescent="0.25">
      <c r="A25" s="3" t="s">
        <v>14</v>
      </c>
      <c r="B25" s="4">
        <v>990</v>
      </c>
      <c r="C25" s="4">
        <v>232</v>
      </c>
      <c r="D25" s="4">
        <v>1007</v>
      </c>
      <c r="E25" s="4">
        <v>40</v>
      </c>
      <c r="F25" s="4">
        <v>367</v>
      </c>
      <c r="G25" s="4">
        <v>426</v>
      </c>
      <c r="H25" s="4">
        <v>698</v>
      </c>
      <c r="I25" s="4">
        <v>370</v>
      </c>
      <c r="J25" s="4">
        <v>329</v>
      </c>
      <c r="K25" s="4">
        <v>912</v>
      </c>
      <c r="L25" s="4"/>
      <c r="M25" s="4">
        <v>5371</v>
      </c>
      <c r="N25">
        <f>SUM(F25:K25)</f>
        <v>3102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8"/>
  <sheetViews>
    <sheetView topLeftCell="A84" workbookViewId="0">
      <selection activeCell="M19" sqref="M19"/>
    </sheetView>
  </sheetViews>
  <sheetFormatPr defaultRowHeight="15" x14ac:dyDescent="0.25"/>
  <sheetData>
    <row r="1" spans="1:14" x14ac:dyDescent="0.25">
      <c r="A1" t="str">
        <f>'Fellow By Year Region'!A3</f>
        <v>Year</v>
      </c>
      <c r="B1" t="str">
        <f>'Fellow By Year Region'!B3</f>
        <v>Region #</v>
      </c>
      <c r="C1" t="str">
        <f>'Fellow By Year Region'!C3</f>
        <v>Region name</v>
      </c>
      <c r="D1" t="str">
        <f>'Fellow By Year Region'!D3</f>
        <v>Ed nom</v>
      </c>
      <c r="E1" t="str">
        <f>'Fellow By Year Region'!E3</f>
        <v>Gov nom</v>
      </c>
      <c r="F1" t="str">
        <f>'Fellow By Year Region'!F3</f>
        <v>Ind nom</v>
      </c>
      <c r="G1" t="str">
        <f>'Fellow By Year Region'!G3</f>
        <v>Other nom</v>
      </c>
      <c r="H1" t="str">
        <f>'Fellow By Year Region'!H3</f>
        <v>Total nom</v>
      </c>
      <c r="I1" t="str">
        <f>'Fellow By Year Region'!I3</f>
        <v>Ed elev</v>
      </c>
      <c r="J1" t="str">
        <f>'Fellow By Year Region'!J3</f>
        <v>Gov elev</v>
      </c>
      <c r="K1" t="str">
        <f>'Fellow By Year Region'!K3</f>
        <v>Ind elev</v>
      </c>
      <c r="L1" t="str">
        <f>'Fellow By Year Region'!L3</f>
        <v>Other elev</v>
      </c>
      <c r="M1" t="str">
        <f>'Fellow By Year Region'!M3</f>
        <v>Total elev</v>
      </c>
      <c r="N1" t="str">
        <f>'Fellow By Year Region'!N3</f>
        <v>Voting Membership</v>
      </c>
    </row>
    <row r="2" spans="1:14" s="10" customFormat="1" x14ac:dyDescent="0.25">
      <c r="A2" s="10">
        <f>'Fellow By Year Region'!A4</f>
        <v>1999</v>
      </c>
      <c r="B2" s="10">
        <f>'Fellow By Year Region'!B4</f>
        <v>1</v>
      </c>
      <c r="C2" s="10" t="str">
        <f>'Fellow By Year Region'!C4</f>
        <v>US Northeast</v>
      </c>
      <c r="M2" s="10">
        <f>ROUND(AVERAGE('Fellow By Year Region'!M4:M5),0)</f>
        <v>32</v>
      </c>
      <c r="N2" s="1">
        <f>ROUND(AVERAGE('Fellow By Year Region'!N4:N5),0)</f>
        <v>35412</v>
      </c>
    </row>
    <row r="3" spans="1:14" x14ac:dyDescent="0.25">
      <c r="A3">
        <f>'Fellow By Year Region'!A5</f>
        <v>2000</v>
      </c>
      <c r="B3">
        <f>'Fellow By Year Region'!B5</f>
        <v>1</v>
      </c>
      <c r="C3" t="str">
        <f>'Fellow By Year Region'!C5</f>
        <v>US Northeast</v>
      </c>
      <c r="M3">
        <f>ROUND(AVERAGE('Fellow By Year Region'!M4:M6),0)</f>
        <v>33</v>
      </c>
      <c r="N3" s="1">
        <f>ROUND(AVERAGE('Fellow By Year Region'!N4:N6),0)</f>
        <v>35581</v>
      </c>
    </row>
    <row r="4" spans="1:14" x14ac:dyDescent="0.25">
      <c r="A4">
        <f>'Fellow By Year Region'!A6</f>
        <v>2001</v>
      </c>
      <c r="B4">
        <f>'Fellow By Year Region'!B6</f>
        <v>1</v>
      </c>
      <c r="C4" t="str">
        <f>'Fellow By Year Region'!C6</f>
        <v>US Northeast</v>
      </c>
      <c r="M4">
        <f>ROUND(AVERAGE('Fellow By Year Region'!M5:M7),0)</f>
        <v>39</v>
      </c>
      <c r="N4" s="1">
        <f>ROUND(AVERAGE('Fellow By Year Region'!N5:N7),0)</f>
        <v>35923</v>
      </c>
    </row>
    <row r="5" spans="1:14" x14ac:dyDescent="0.25">
      <c r="A5">
        <f>'Fellow By Year Region'!A7</f>
        <v>2002</v>
      </c>
      <c r="B5">
        <f>'Fellow By Year Region'!B7</f>
        <v>1</v>
      </c>
      <c r="C5" t="str">
        <f>'Fellow By Year Region'!C7</f>
        <v>US Northeast</v>
      </c>
      <c r="M5">
        <f>ROUND(AVERAGE('Fellow By Year Region'!M6:M8),0)</f>
        <v>40</v>
      </c>
      <c r="N5" s="1">
        <f>ROUND(AVERAGE('Fellow By Year Region'!N6:N8),0)</f>
        <v>35783</v>
      </c>
    </row>
    <row r="6" spans="1:14" x14ac:dyDescent="0.25">
      <c r="A6">
        <f>'Fellow By Year Region'!A8</f>
        <v>2003</v>
      </c>
      <c r="B6">
        <f>'Fellow By Year Region'!B8</f>
        <v>1</v>
      </c>
      <c r="C6" t="str">
        <f>'Fellow By Year Region'!C8</f>
        <v>US Northeast</v>
      </c>
      <c r="M6">
        <f>ROUND(AVERAGE('Fellow By Year Region'!M7:M9),0)</f>
        <v>43</v>
      </c>
      <c r="N6" s="1">
        <f>ROUND(AVERAGE('Fellow By Year Region'!N7:N9),0)</f>
        <v>35429</v>
      </c>
    </row>
    <row r="7" spans="1:14" x14ac:dyDescent="0.25">
      <c r="A7">
        <f>'Fellow By Year Region'!A9</f>
        <v>2004</v>
      </c>
      <c r="B7">
        <f>'Fellow By Year Region'!B9</f>
        <v>1</v>
      </c>
      <c r="C7" t="str">
        <f>'Fellow By Year Region'!C9</f>
        <v>US Northeast</v>
      </c>
      <c r="M7">
        <f>ROUND(AVERAGE('Fellow By Year Region'!M8:M10),0)</f>
        <v>44</v>
      </c>
      <c r="N7" s="1">
        <f>ROUND(AVERAGE('Fellow By Year Region'!N8:N10),0)</f>
        <v>34624</v>
      </c>
    </row>
    <row r="8" spans="1:14" x14ac:dyDescent="0.25">
      <c r="A8">
        <f>'Fellow By Year Region'!A10</f>
        <v>2005</v>
      </c>
      <c r="B8">
        <f>'Fellow By Year Region'!B10</f>
        <v>1</v>
      </c>
      <c r="C8" t="str">
        <f>'Fellow By Year Region'!C10</f>
        <v>US Northeast</v>
      </c>
      <c r="M8">
        <f>ROUND(AVERAGE('Fellow By Year Region'!M9:M11),0)</f>
        <v>39</v>
      </c>
      <c r="N8" s="1">
        <f>ROUND(AVERAGE('Fellow By Year Region'!N9:N11),0)</f>
        <v>33876</v>
      </c>
    </row>
    <row r="9" spans="1:14" x14ac:dyDescent="0.25">
      <c r="A9">
        <f>'Fellow By Year Region'!A11</f>
        <v>2006</v>
      </c>
      <c r="B9">
        <f>'Fellow By Year Region'!B11</f>
        <v>1</v>
      </c>
      <c r="C9" t="str">
        <f>'Fellow By Year Region'!C11</f>
        <v>US Northeast</v>
      </c>
      <c r="M9">
        <f>ROUND(AVERAGE('Fellow By Year Region'!M10:M12),0)</f>
        <v>34</v>
      </c>
      <c r="N9" s="1">
        <f>ROUND(AVERAGE('Fellow By Year Region'!N10:N12),0)</f>
        <v>33090</v>
      </c>
    </row>
    <row r="10" spans="1:14" x14ac:dyDescent="0.25">
      <c r="A10">
        <f>'Fellow By Year Region'!A12</f>
        <v>2007</v>
      </c>
      <c r="B10">
        <f>'Fellow By Year Region'!B12</f>
        <v>1</v>
      </c>
      <c r="C10" t="str">
        <f>'Fellow By Year Region'!C12</f>
        <v>US Northeast</v>
      </c>
      <c r="M10">
        <f>ROUND(AVERAGE('Fellow By Year Region'!M11:M13),0)</f>
        <v>32</v>
      </c>
      <c r="N10" s="1">
        <f>ROUND(AVERAGE('Fellow By Year Region'!N11:N13),0)</f>
        <v>33036</v>
      </c>
    </row>
    <row r="11" spans="1:14" x14ac:dyDescent="0.25">
      <c r="A11">
        <f>'Fellow By Year Region'!A13</f>
        <v>2008</v>
      </c>
      <c r="B11">
        <f>'Fellow By Year Region'!B13</f>
        <v>1</v>
      </c>
      <c r="C11" t="str">
        <f>'Fellow By Year Region'!C13</f>
        <v>US Northeast</v>
      </c>
      <c r="M11">
        <f>ROUND(AVERAGE('Fellow By Year Region'!M12:M14),0)</f>
        <v>38</v>
      </c>
      <c r="N11" s="1">
        <f>ROUND(AVERAGE('Fellow By Year Region'!N12:N14),0)</f>
        <v>33133</v>
      </c>
    </row>
    <row r="12" spans="1:14" x14ac:dyDescent="0.25">
      <c r="A12">
        <f>'Fellow By Year Region'!A14</f>
        <v>2009</v>
      </c>
      <c r="B12">
        <f>'Fellow By Year Region'!B14</f>
        <v>1</v>
      </c>
      <c r="C12" t="str">
        <f>'Fellow By Year Region'!C14</f>
        <v>US Northeast</v>
      </c>
      <c r="M12">
        <f>ROUND(AVERAGE('Fellow By Year Region'!M13:M15),0)</f>
        <v>39</v>
      </c>
      <c r="N12" s="1">
        <f>ROUND(AVERAGE('Fellow By Year Region'!N13:N15),0)</f>
        <v>33271</v>
      </c>
    </row>
    <row r="13" spans="1:14" x14ac:dyDescent="0.25">
      <c r="A13">
        <f>'Fellow By Year Region'!A15</f>
        <v>2010</v>
      </c>
      <c r="B13">
        <f>'Fellow By Year Region'!B15</f>
        <v>1</v>
      </c>
      <c r="C13" t="str">
        <f>'Fellow By Year Region'!C15</f>
        <v>US Northeast</v>
      </c>
      <c r="M13">
        <f>ROUND(AVERAGE('Fellow By Year Region'!M14:M16),0)</f>
        <v>42</v>
      </c>
      <c r="N13" s="1">
        <f>ROUND(AVERAGE('Fellow By Year Region'!N14:N16),0)</f>
        <v>33040</v>
      </c>
    </row>
    <row r="14" spans="1:14" x14ac:dyDescent="0.25">
      <c r="A14">
        <f>'Fellow By Year Region'!A16</f>
        <v>2011</v>
      </c>
      <c r="B14">
        <f>'Fellow By Year Region'!B16</f>
        <v>1</v>
      </c>
      <c r="C14" t="str">
        <f>'Fellow By Year Region'!C16</f>
        <v>US Northeast</v>
      </c>
      <c r="M14">
        <f>ROUND(AVERAGE('Fellow By Year Region'!M15:M17),0)</f>
        <v>39</v>
      </c>
      <c r="N14" s="1">
        <f>ROUND(AVERAGE('Fellow By Year Region'!N15:N17),0)</f>
        <v>32726</v>
      </c>
    </row>
    <row r="15" spans="1:14" x14ac:dyDescent="0.25">
      <c r="A15">
        <f>'Fellow By Year Region'!A17</f>
        <v>2012</v>
      </c>
      <c r="B15">
        <f>'Fellow By Year Region'!B17</f>
        <v>1</v>
      </c>
      <c r="C15" t="str">
        <f>'Fellow By Year Region'!C17</f>
        <v>US Northeast</v>
      </c>
      <c r="M15">
        <f>ROUND(AVERAGE('Fellow By Year Region'!M16:M18),0)</f>
        <v>40</v>
      </c>
      <c r="N15" s="1">
        <f>ROUND(AVERAGE('Fellow By Year Region'!N16:N18),0)</f>
        <v>32311</v>
      </c>
    </row>
    <row r="16" spans="1:14" x14ac:dyDescent="0.25">
      <c r="A16">
        <f>'Fellow By Year Region'!A18</f>
        <v>2013</v>
      </c>
      <c r="B16">
        <f>'Fellow By Year Region'!B18</f>
        <v>1</v>
      </c>
      <c r="C16" t="str">
        <f>'Fellow By Year Region'!C18</f>
        <v>US Northeast</v>
      </c>
      <c r="M16">
        <f>ROUND(AVERAGE('Fellow By Year Region'!M17:M19),0)</f>
        <v>34</v>
      </c>
      <c r="N16" s="1">
        <f>ROUND(AVERAGE('Fellow By Year Region'!N17:N19),0)</f>
        <v>31827</v>
      </c>
    </row>
    <row r="17" spans="1:14" x14ac:dyDescent="0.25">
      <c r="A17">
        <f>'Fellow By Year Region'!A19</f>
        <v>2014</v>
      </c>
      <c r="B17">
        <f>'Fellow By Year Region'!B19</f>
        <v>1</v>
      </c>
      <c r="C17" t="str">
        <f>'Fellow By Year Region'!C19</f>
        <v>US Northeast</v>
      </c>
      <c r="M17">
        <f>ROUND(AVERAGE('Fellow By Year Region'!M18:M20),0)</f>
        <v>34</v>
      </c>
      <c r="N17" s="1">
        <f>ROUND(AVERAGE('Fellow By Year Region'!N18:N20),0)</f>
        <v>31421</v>
      </c>
    </row>
    <row r="18" spans="1:14" x14ac:dyDescent="0.25">
      <c r="A18">
        <f>'Fellow By Year Region'!A20</f>
        <v>2015</v>
      </c>
      <c r="B18">
        <f>'Fellow By Year Region'!B20</f>
        <v>1</v>
      </c>
      <c r="C18" t="str">
        <f>'Fellow By Year Region'!C20</f>
        <v>US Northeast</v>
      </c>
      <c r="M18">
        <f>ROUND(AVERAGE('Fellow By Year Region'!M19:M21),0)</f>
        <v>34</v>
      </c>
      <c r="N18" s="1">
        <f>ROUND(AVERAGE('Fellow By Year Region'!N19:N21),0)</f>
        <v>30836</v>
      </c>
    </row>
    <row r="19" spans="1:14" x14ac:dyDescent="0.25">
      <c r="A19">
        <f>'Fellow By Year Region'!A21</f>
        <v>2016</v>
      </c>
      <c r="B19">
        <f>'Fellow By Year Region'!B21</f>
        <v>1</v>
      </c>
      <c r="C19" t="str">
        <f>'Fellow By Year Region'!C21</f>
        <v>US Northeast</v>
      </c>
      <c r="M19">
        <f>ROUND(AVERAGE('Fellow By Year Region'!M20:M22),0)</f>
        <v>34</v>
      </c>
      <c r="N19" s="1">
        <f>ROUND(AVERAGE('Fellow By Year Region'!N20:N22),0)</f>
        <v>30108</v>
      </c>
    </row>
    <row r="20" spans="1:14" x14ac:dyDescent="0.25">
      <c r="A20">
        <f>'Fellow By Year Region'!A22</f>
        <v>2017</v>
      </c>
      <c r="B20">
        <f>'Fellow By Year Region'!B22</f>
        <v>1</v>
      </c>
      <c r="C20" t="str">
        <f>'Fellow By Year Region'!C22</f>
        <v>US Northeast</v>
      </c>
      <c r="M20">
        <f>ROUND(AVERAGE('Fellow By Year Region'!M21:M22),0)</f>
        <v>34</v>
      </c>
      <c r="N20" s="1">
        <f>ROUND(AVERAGE('Fellow By Year Region'!N21:N22),0)</f>
        <v>29607</v>
      </c>
    </row>
    <row r="21" spans="1:14" x14ac:dyDescent="0.25">
      <c r="A21">
        <f>'Fellow By Year Region'!A23</f>
        <v>1999</v>
      </c>
      <c r="B21">
        <f>'Fellow By Year Region'!B23</f>
        <v>2</v>
      </c>
      <c r="C21" t="str">
        <f>'Fellow By Year Region'!C23</f>
        <v>US East</v>
      </c>
      <c r="M21" s="10">
        <f>ROUND(AVERAGE('Fellow By Year Region'!M23:M24),0)</f>
        <v>18</v>
      </c>
      <c r="N21" s="1">
        <f>ROUND(AVERAGE('Fellow By Year Region'!N23:N24),0)</f>
        <v>28318</v>
      </c>
    </row>
    <row r="22" spans="1:14" x14ac:dyDescent="0.25">
      <c r="A22">
        <f>'Fellow By Year Region'!A24</f>
        <v>2000</v>
      </c>
      <c r="B22">
        <f>'Fellow By Year Region'!B24</f>
        <v>2</v>
      </c>
      <c r="C22" t="str">
        <f>'Fellow By Year Region'!C24</f>
        <v>US East</v>
      </c>
      <c r="M22" s="10">
        <f>ROUND(AVERAGE('Fellow By Year Region'!M23:M25),0)</f>
        <v>23</v>
      </c>
      <c r="N22" s="1">
        <f>ROUND(AVERAGE('Fellow By Year Region'!N23:N25),0)</f>
        <v>28496</v>
      </c>
    </row>
    <row r="23" spans="1:14" x14ac:dyDescent="0.25">
      <c r="A23">
        <f>'Fellow By Year Region'!A25</f>
        <v>2001</v>
      </c>
      <c r="B23">
        <f>'Fellow By Year Region'!B25</f>
        <v>2</v>
      </c>
      <c r="C23" t="str">
        <f>'Fellow By Year Region'!C25</f>
        <v>US East</v>
      </c>
      <c r="M23" s="10">
        <f>ROUND(AVERAGE('Fellow By Year Region'!M24:M26),0)</f>
        <v>23</v>
      </c>
      <c r="N23" s="1">
        <f>ROUND(AVERAGE('Fellow By Year Region'!N24:N26),0)</f>
        <v>28716</v>
      </c>
    </row>
    <row r="24" spans="1:14" x14ac:dyDescent="0.25">
      <c r="A24">
        <f>'Fellow By Year Region'!A26</f>
        <v>2002</v>
      </c>
      <c r="B24">
        <f>'Fellow By Year Region'!B26</f>
        <v>2</v>
      </c>
      <c r="C24" t="str">
        <f>'Fellow By Year Region'!C26</f>
        <v>US East</v>
      </c>
      <c r="M24" s="10">
        <f>ROUND(AVERAGE('Fellow By Year Region'!M25:M27),0)</f>
        <v>25</v>
      </c>
      <c r="N24" s="1">
        <f>ROUND(AVERAGE('Fellow By Year Region'!N25:N27),0)</f>
        <v>28673</v>
      </c>
    </row>
    <row r="25" spans="1:14" x14ac:dyDescent="0.25">
      <c r="A25">
        <f>'Fellow By Year Region'!A27</f>
        <v>2003</v>
      </c>
      <c r="B25">
        <f>'Fellow By Year Region'!B27</f>
        <v>2</v>
      </c>
      <c r="C25" t="str">
        <f>'Fellow By Year Region'!C27</f>
        <v>US East</v>
      </c>
      <c r="M25" s="10">
        <f>ROUND(AVERAGE('Fellow By Year Region'!M26:M28),0)</f>
        <v>21</v>
      </c>
      <c r="N25" s="1">
        <f>ROUND(AVERAGE('Fellow By Year Region'!N26:N28),0)</f>
        <v>28461</v>
      </c>
    </row>
    <row r="26" spans="1:14" x14ac:dyDescent="0.25">
      <c r="A26">
        <f>'Fellow By Year Region'!A28</f>
        <v>2004</v>
      </c>
      <c r="B26">
        <f>'Fellow By Year Region'!B28</f>
        <v>2</v>
      </c>
      <c r="C26" t="str">
        <f>'Fellow By Year Region'!C28</f>
        <v>US East</v>
      </c>
      <c r="M26" s="10">
        <f>ROUND(AVERAGE('Fellow By Year Region'!M27:M29),0)</f>
        <v>23</v>
      </c>
      <c r="N26" s="1">
        <f>ROUND(AVERAGE('Fellow By Year Region'!N27:N29),0)</f>
        <v>28197</v>
      </c>
    </row>
    <row r="27" spans="1:14" x14ac:dyDescent="0.25">
      <c r="A27">
        <f>'Fellow By Year Region'!A29</f>
        <v>2005</v>
      </c>
      <c r="B27">
        <f>'Fellow By Year Region'!B29</f>
        <v>2</v>
      </c>
      <c r="C27" t="str">
        <f>'Fellow By Year Region'!C29</f>
        <v>US East</v>
      </c>
      <c r="M27" s="10">
        <f>ROUND(AVERAGE('Fellow By Year Region'!M28:M30),0)</f>
        <v>23</v>
      </c>
      <c r="N27" s="1">
        <f>ROUND(AVERAGE('Fellow By Year Region'!N28:N30),0)</f>
        <v>28035</v>
      </c>
    </row>
    <row r="28" spans="1:14" x14ac:dyDescent="0.25">
      <c r="A28">
        <f>'Fellow By Year Region'!A30</f>
        <v>2006</v>
      </c>
      <c r="B28">
        <f>'Fellow By Year Region'!B30</f>
        <v>2</v>
      </c>
      <c r="C28" t="str">
        <f>'Fellow By Year Region'!C30</f>
        <v>US East</v>
      </c>
      <c r="M28" s="10">
        <f>ROUND(AVERAGE('Fellow By Year Region'!M29:M31),0)</f>
        <v>23</v>
      </c>
      <c r="N28" s="1">
        <f>ROUND(AVERAGE('Fellow By Year Region'!N29:N31),0)</f>
        <v>27831</v>
      </c>
    </row>
    <row r="29" spans="1:14" x14ac:dyDescent="0.25">
      <c r="A29">
        <f>'Fellow By Year Region'!A31</f>
        <v>2007</v>
      </c>
      <c r="B29">
        <f>'Fellow By Year Region'!B31</f>
        <v>2</v>
      </c>
      <c r="C29" t="str">
        <f>'Fellow By Year Region'!C31</f>
        <v>US East</v>
      </c>
      <c r="M29" s="10">
        <f>ROUND(AVERAGE('Fellow By Year Region'!M30:M32),0)</f>
        <v>21</v>
      </c>
      <c r="N29" s="1">
        <f>ROUND(AVERAGE('Fellow By Year Region'!N30:N32),0)</f>
        <v>28016</v>
      </c>
    </row>
    <row r="30" spans="1:14" x14ac:dyDescent="0.25">
      <c r="A30">
        <f>'Fellow By Year Region'!A32</f>
        <v>2008</v>
      </c>
      <c r="B30">
        <f>'Fellow By Year Region'!B32</f>
        <v>2</v>
      </c>
      <c r="C30" t="str">
        <f>'Fellow By Year Region'!C32</f>
        <v>US East</v>
      </c>
      <c r="M30" s="10">
        <f>ROUND(AVERAGE('Fellow By Year Region'!M31:M33),0)</f>
        <v>19</v>
      </c>
      <c r="N30" s="1">
        <f>ROUND(AVERAGE('Fellow By Year Region'!N31:N33),0)</f>
        <v>28155</v>
      </c>
    </row>
    <row r="31" spans="1:14" x14ac:dyDescent="0.25">
      <c r="A31">
        <f>'Fellow By Year Region'!A33</f>
        <v>2009</v>
      </c>
      <c r="B31">
        <f>'Fellow By Year Region'!B33</f>
        <v>2</v>
      </c>
      <c r="C31" t="str">
        <f>'Fellow By Year Region'!C33</f>
        <v>US East</v>
      </c>
      <c r="M31" s="10">
        <f>ROUND(AVERAGE('Fellow By Year Region'!M32:M34),0)</f>
        <v>21</v>
      </c>
      <c r="N31" s="1">
        <f>ROUND(AVERAGE('Fellow By Year Region'!N32:N34),0)</f>
        <v>28405</v>
      </c>
    </row>
    <row r="32" spans="1:14" x14ac:dyDescent="0.25">
      <c r="A32">
        <f>'Fellow By Year Region'!A34</f>
        <v>2010</v>
      </c>
      <c r="B32">
        <f>'Fellow By Year Region'!B34</f>
        <v>2</v>
      </c>
      <c r="C32" t="str">
        <f>'Fellow By Year Region'!C34</f>
        <v>US East</v>
      </c>
      <c r="M32" s="10">
        <f>ROUND(AVERAGE('Fellow By Year Region'!M33:M35),0)</f>
        <v>23</v>
      </c>
      <c r="N32" s="1">
        <f>ROUND(AVERAGE('Fellow By Year Region'!N33:N35),0)</f>
        <v>28525</v>
      </c>
    </row>
    <row r="33" spans="1:14" x14ac:dyDescent="0.25">
      <c r="A33">
        <f>'Fellow By Year Region'!A35</f>
        <v>2011</v>
      </c>
      <c r="B33">
        <f>'Fellow By Year Region'!B35</f>
        <v>2</v>
      </c>
      <c r="C33" t="str">
        <f>'Fellow By Year Region'!C35</f>
        <v>US East</v>
      </c>
      <c r="M33" s="10">
        <f>ROUND(AVERAGE('Fellow By Year Region'!M34:M36),0)</f>
        <v>25</v>
      </c>
      <c r="N33" s="1">
        <f>ROUND(AVERAGE('Fellow By Year Region'!N34:N36),0)</f>
        <v>28672</v>
      </c>
    </row>
    <row r="34" spans="1:14" x14ac:dyDescent="0.25">
      <c r="A34">
        <f>'Fellow By Year Region'!A36</f>
        <v>2012</v>
      </c>
      <c r="B34">
        <f>'Fellow By Year Region'!B36</f>
        <v>2</v>
      </c>
      <c r="C34" t="str">
        <f>'Fellow By Year Region'!C36</f>
        <v>US East</v>
      </c>
      <c r="M34" s="10">
        <f>ROUND(AVERAGE('Fellow By Year Region'!M35:M37),0)</f>
        <v>22</v>
      </c>
      <c r="N34" s="1">
        <f>ROUND(AVERAGE('Fellow By Year Region'!N35:N37),0)</f>
        <v>28588</v>
      </c>
    </row>
    <row r="35" spans="1:14" x14ac:dyDescent="0.25">
      <c r="A35">
        <f>'Fellow By Year Region'!A37</f>
        <v>2013</v>
      </c>
      <c r="B35">
        <f>'Fellow By Year Region'!B37</f>
        <v>2</v>
      </c>
      <c r="C35" t="str">
        <f>'Fellow By Year Region'!C37</f>
        <v>US East</v>
      </c>
      <c r="M35" s="10">
        <f>ROUND(AVERAGE('Fellow By Year Region'!M36:M38),0)</f>
        <v>25</v>
      </c>
      <c r="N35" s="1">
        <f>ROUND(AVERAGE('Fellow By Year Region'!N36:N38),0)</f>
        <v>28253</v>
      </c>
    </row>
    <row r="36" spans="1:14" x14ac:dyDescent="0.25">
      <c r="A36">
        <f>'Fellow By Year Region'!A38</f>
        <v>2014</v>
      </c>
      <c r="B36">
        <f>'Fellow By Year Region'!B38</f>
        <v>2</v>
      </c>
      <c r="C36" t="str">
        <f>'Fellow By Year Region'!C38</f>
        <v>US East</v>
      </c>
      <c r="M36" s="10">
        <f>ROUND(AVERAGE('Fellow By Year Region'!M37:M39),0)</f>
        <v>25</v>
      </c>
      <c r="N36" s="1">
        <f>ROUND(AVERAGE('Fellow By Year Region'!N37:N39),0)</f>
        <v>27723</v>
      </c>
    </row>
    <row r="37" spans="1:14" x14ac:dyDescent="0.25">
      <c r="A37">
        <f>'Fellow By Year Region'!A39</f>
        <v>2015</v>
      </c>
      <c r="B37">
        <f>'Fellow By Year Region'!B39</f>
        <v>2</v>
      </c>
      <c r="C37" t="str">
        <f>'Fellow By Year Region'!C39</f>
        <v>US East</v>
      </c>
      <c r="M37" s="10">
        <f>ROUND(AVERAGE('Fellow By Year Region'!M38:M40),0)</f>
        <v>25</v>
      </c>
      <c r="N37" s="1">
        <f>ROUND(AVERAGE('Fellow By Year Region'!N38:N40),0)</f>
        <v>27215</v>
      </c>
    </row>
    <row r="38" spans="1:14" x14ac:dyDescent="0.25">
      <c r="A38">
        <f>'Fellow By Year Region'!A40</f>
        <v>2016</v>
      </c>
      <c r="B38">
        <f>'Fellow By Year Region'!B40</f>
        <v>2</v>
      </c>
      <c r="C38" t="str">
        <f>'Fellow By Year Region'!C40</f>
        <v>US East</v>
      </c>
      <c r="M38" s="10">
        <f>ROUND(AVERAGE('Fellow By Year Region'!M39:M41),0)</f>
        <v>21</v>
      </c>
      <c r="N38" s="1">
        <f>ROUND(AVERAGE('Fellow By Year Region'!N39:N41),0)</f>
        <v>26477</v>
      </c>
    </row>
    <row r="39" spans="1:14" x14ac:dyDescent="0.25">
      <c r="A39">
        <f>'Fellow By Year Region'!A41</f>
        <v>2017</v>
      </c>
      <c r="B39">
        <f>'Fellow By Year Region'!B41</f>
        <v>2</v>
      </c>
      <c r="C39" t="str">
        <f>'Fellow By Year Region'!C41</f>
        <v>US East</v>
      </c>
      <c r="M39" s="10">
        <f>ROUND(AVERAGE('Fellow By Year Region'!M40:M41),0)</f>
        <v>20</v>
      </c>
      <c r="N39" s="1">
        <f>ROUND(AVERAGE('Fellow By Year Region'!N40:N41),0)</f>
        <v>26159</v>
      </c>
    </row>
    <row r="40" spans="1:14" x14ac:dyDescent="0.25">
      <c r="A40">
        <f>'Fellow By Year Region'!A42</f>
        <v>1999</v>
      </c>
      <c r="B40">
        <f>'Fellow By Year Region'!B42</f>
        <v>3</v>
      </c>
      <c r="C40" t="str">
        <f>'Fellow By Year Region'!C42</f>
        <v>US Southeast</v>
      </c>
      <c r="M40" s="10">
        <f>ROUND(AVERAGE('Fellow By Year Region'!M42:M43),0)</f>
        <v>15</v>
      </c>
      <c r="N40" s="1">
        <f>ROUND(AVERAGE('Fellow By Year Region'!N42:N43),0)</f>
        <v>23823</v>
      </c>
    </row>
    <row r="41" spans="1:14" x14ac:dyDescent="0.25">
      <c r="A41">
        <f>'Fellow By Year Region'!A43</f>
        <v>2000</v>
      </c>
      <c r="B41">
        <f>'Fellow By Year Region'!B43</f>
        <v>3</v>
      </c>
      <c r="C41" t="str">
        <f>'Fellow By Year Region'!C43</f>
        <v>US Southeast</v>
      </c>
      <c r="M41" s="10">
        <f>ROUND(AVERAGE('Fellow By Year Region'!M42:M44),0)</f>
        <v>16</v>
      </c>
      <c r="N41" s="1">
        <f>ROUND(AVERAGE('Fellow By Year Region'!N42:N44),0)</f>
        <v>24019</v>
      </c>
    </row>
    <row r="42" spans="1:14" x14ac:dyDescent="0.25">
      <c r="A42">
        <f>'Fellow By Year Region'!A44</f>
        <v>2001</v>
      </c>
      <c r="B42">
        <f>'Fellow By Year Region'!B44</f>
        <v>3</v>
      </c>
      <c r="C42" t="str">
        <f>'Fellow By Year Region'!C44</f>
        <v>US Southeast</v>
      </c>
      <c r="M42" s="10">
        <f>ROUND(AVERAGE('Fellow By Year Region'!M43:M45),0)</f>
        <v>17</v>
      </c>
      <c r="N42" s="1">
        <f>ROUND(AVERAGE('Fellow By Year Region'!N43:N45),0)</f>
        <v>24330</v>
      </c>
    </row>
    <row r="43" spans="1:14" x14ac:dyDescent="0.25">
      <c r="A43">
        <f>'Fellow By Year Region'!A45</f>
        <v>2002</v>
      </c>
      <c r="B43">
        <f>'Fellow By Year Region'!B45</f>
        <v>3</v>
      </c>
      <c r="C43" t="str">
        <f>'Fellow By Year Region'!C45</f>
        <v>US Southeast</v>
      </c>
      <c r="M43" s="10">
        <f>ROUND(AVERAGE('Fellow By Year Region'!M44:M46),0)</f>
        <v>15</v>
      </c>
      <c r="N43" s="1">
        <f>ROUND(AVERAGE('Fellow By Year Region'!N44:N46),0)</f>
        <v>24373</v>
      </c>
    </row>
    <row r="44" spans="1:14" x14ac:dyDescent="0.25">
      <c r="A44">
        <f>'Fellow By Year Region'!A46</f>
        <v>2003</v>
      </c>
      <c r="B44">
        <f>'Fellow By Year Region'!B46</f>
        <v>3</v>
      </c>
      <c r="C44" t="str">
        <f>'Fellow By Year Region'!C46</f>
        <v>US Southeast</v>
      </c>
      <c r="M44" s="10">
        <f>ROUND(AVERAGE('Fellow By Year Region'!M45:M47),0)</f>
        <v>14</v>
      </c>
      <c r="N44" s="1">
        <f>ROUND(AVERAGE('Fellow By Year Region'!N45:N47),0)</f>
        <v>24313</v>
      </c>
    </row>
    <row r="45" spans="1:14" x14ac:dyDescent="0.25">
      <c r="A45">
        <f>'Fellow By Year Region'!A47</f>
        <v>2004</v>
      </c>
      <c r="B45">
        <f>'Fellow By Year Region'!B47</f>
        <v>3</v>
      </c>
      <c r="C45" t="str">
        <f>'Fellow By Year Region'!C47</f>
        <v>US Southeast</v>
      </c>
      <c r="M45" s="10">
        <f>ROUND(AVERAGE('Fellow By Year Region'!M46:M48),0)</f>
        <v>18</v>
      </c>
      <c r="N45" s="1">
        <f>ROUND(AVERAGE('Fellow By Year Region'!N46:N48),0)</f>
        <v>24210</v>
      </c>
    </row>
    <row r="46" spans="1:14" x14ac:dyDescent="0.25">
      <c r="A46">
        <f>'Fellow By Year Region'!A48</f>
        <v>2005</v>
      </c>
      <c r="B46">
        <f>'Fellow By Year Region'!B48</f>
        <v>3</v>
      </c>
      <c r="C46" t="str">
        <f>'Fellow By Year Region'!C48</f>
        <v>US Southeast</v>
      </c>
      <c r="M46" s="10">
        <f>ROUND(AVERAGE('Fellow By Year Region'!M47:M49),0)</f>
        <v>20</v>
      </c>
      <c r="N46" s="1">
        <f>ROUND(AVERAGE('Fellow By Year Region'!N47:N49),0)</f>
        <v>24147</v>
      </c>
    </row>
    <row r="47" spans="1:14" x14ac:dyDescent="0.25">
      <c r="A47">
        <f>'Fellow By Year Region'!A49</f>
        <v>2006</v>
      </c>
      <c r="B47">
        <f>'Fellow By Year Region'!B49</f>
        <v>3</v>
      </c>
      <c r="C47" t="str">
        <f>'Fellow By Year Region'!C49</f>
        <v>US Southeast</v>
      </c>
      <c r="M47" s="10">
        <f>ROUND(AVERAGE('Fellow By Year Region'!M48:M50),0)</f>
        <v>20</v>
      </c>
      <c r="N47" s="1">
        <f>ROUND(AVERAGE('Fellow By Year Region'!N48:N50),0)</f>
        <v>24071</v>
      </c>
    </row>
    <row r="48" spans="1:14" x14ac:dyDescent="0.25">
      <c r="A48">
        <f>'Fellow By Year Region'!A50</f>
        <v>2007</v>
      </c>
      <c r="B48">
        <f>'Fellow By Year Region'!B50</f>
        <v>3</v>
      </c>
      <c r="C48" t="str">
        <f>'Fellow By Year Region'!C50</f>
        <v>US Southeast</v>
      </c>
      <c r="M48" s="10">
        <f>ROUND(AVERAGE('Fellow By Year Region'!M49:M51),0)</f>
        <v>20</v>
      </c>
      <c r="N48" s="1">
        <f>ROUND(AVERAGE('Fellow By Year Region'!N49:N51),0)</f>
        <v>24547</v>
      </c>
    </row>
    <row r="49" spans="1:14" x14ac:dyDescent="0.25">
      <c r="A49">
        <f>'Fellow By Year Region'!A51</f>
        <v>2008</v>
      </c>
      <c r="B49">
        <f>'Fellow By Year Region'!B51</f>
        <v>3</v>
      </c>
      <c r="C49" t="str">
        <f>'Fellow By Year Region'!C51</f>
        <v>US Southeast</v>
      </c>
      <c r="M49" s="10">
        <f>ROUND(AVERAGE('Fellow By Year Region'!M50:M52),0)</f>
        <v>20</v>
      </c>
      <c r="N49" s="1">
        <f>ROUND(AVERAGE('Fellow By Year Region'!N50:N52),0)</f>
        <v>25229</v>
      </c>
    </row>
    <row r="50" spans="1:14" x14ac:dyDescent="0.25">
      <c r="A50">
        <f>'Fellow By Year Region'!A52</f>
        <v>2009</v>
      </c>
      <c r="B50">
        <f>'Fellow By Year Region'!B52</f>
        <v>3</v>
      </c>
      <c r="C50" t="str">
        <f>'Fellow By Year Region'!C52</f>
        <v>US Southeast</v>
      </c>
      <c r="M50" s="10">
        <f>ROUND(AVERAGE('Fellow By Year Region'!M51:M53),0)</f>
        <v>21</v>
      </c>
      <c r="N50" s="1">
        <f>ROUND(AVERAGE('Fellow By Year Region'!N51:N53),0)</f>
        <v>25974</v>
      </c>
    </row>
    <row r="51" spans="1:14" x14ac:dyDescent="0.25">
      <c r="A51">
        <f>'Fellow By Year Region'!A53</f>
        <v>2010</v>
      </c>
      <c r="B51">
        <f>'Fellow By Year Region'!B53</f>
        <v>3</v>
      </c>
      <c r="C51" t="str">
        <f>'Fellow By Year Region'!C53</f>
        <v>US Southeast</v>
      </c>
      <c r="M51" s="10">
        <f>ROUND(AVERAGE('Fellow By Year Region'!M52:M54),0)</f>
        <v>20</v>
      </c>
      <c r="N51" s="1">
        <f>ROUND(AVERAGE('Fellow By Year Region'!N52:N54),0)</f>
        <v>26388</v>
      </c>
    </row>
    <row r="52" spans="1:14" x14ac:dyDescent="0.25">
      <c r="A52">
        <f>'Fellow By Year Region'!A54</f>
        <v>2011</v>
      </c>
      <c r="B52">
        <f>'Fellow By Year Region'!B54</f>
        <v>3</v>
      </c>
      <c r="C52" t="str">
        <f>'Fellow By Year Region'!C54</f>
        <v>US Southeast</v>
      </c>
      <c r="M52" s="10">
        <f>ROUND(AVERAGE('Fellow By Year Region'!M53:M55),0)</f>
        <v>24</v>
      </c>
      <c r="N52" s="1">
        <f>ROUND(AVERAGE('Fellow By Year Region'!N53:N55),0)</f>
        <v>26623</v>
      </c>
    </row>
    <row r="53" spans="1:14" x14ac:dyDescent="0.25">
      <c r="A53">
        <f>'Fellow By Year Region'!A55</f>
        <v>2012</v>
      </c>
      <c r="B53">
        <f>'Fellow By Year Region'!B55</f>
        <v>3</v>
      </c>
      <c r="C53" t="str">
        <f>'Fellow By Year Region'!C55</f>
        <v>US Southeast</v>
      </c>
      <c r="M53" s="10">
        <f>ROUND(AVERAGE('Fellow By Year Region'!M54:M56),0)</f>
        <v>25</v>
      </c>
      <c r="N53" s="1">
        <f>ROUND(AVERAGE('Fellow By Year Region'!N54:N56),0)</f>
        <v>26653</v>
      </c>
    </row>
    <row r="54" spans="1:14" x14ac:dyDescent="0.25">
      <c r="A54">
        <f>'Fellow By Year Region'!A56</f>
        <v>2013</v>
      </c>
      <c r="B54">
        <f>'Fellow By Year Region'!B56</f>
        <v>3</v>
      </c>
      <c r="C54" t="str">
        <f>'Fellow By Year Region'!C56</f>
        <v>US Southeast</v>
      </c>
      <c r="M54" s="10">
        <f>ROUND(AVERAGE('Fellow By Year Region'!M55:M57),0)</f>
        <v>24</v>
      </c>
      <c r="N54" s="1">
        <f>ROUND(AVERAGE('Fellow By Year Region'!N55:N57),0)</f>
        <v>26519</v>
      </c>
    </row>
    <row r="55" spans="1:14" x14ac:dyDescent="0.25">
      <c r="A55">
        <f>'Fellow By Year Region'!A57</f>
        <v>2014</v>
      </c>
      <c r="B55">
        <f>'Fellow By Year Region'!B57</f>
        <v>3</v>
      </c>
      <c r="C55" t="str">
        <f>'Fellow By Year Region'!C57</f>
        <v>US Southeast</v>
      </c>
      <c r="M55" s="10">
        <f>ROUND(AVERAGE('Fellow By Year Region'!M56:M58),0)</f>
        <v>21</v>
      </c>
      <c r="N55" s="1">
        <f>ROUND(AVERAGE('Fellow By Year Region'!N56:N58),0)</f>
        <v>26357</v>
      </c>
    </row>
    <row r="56" spans="1:14" x14ac:dyDescent="0.25">
      <c r="A56">
        <f>'Fellow By Year Region'!A58</f>
        <v>2015</v>
      </c>
      <c r="B56">
        <f>'Fellow By Year Region'!B58</f>
        <v>3</v>
      </c>
      <c r="C56" t="str">
        <f>'Fellow By Year Region'!C58</f>
        <v>US Southeast</v>
      </c>
      <c r="M56" s="10">
        <f>ROUND(AVERAGE('Fellow By Year Region'!M57:M59),0)</f>
        <v>20</v>
      </c>
      <c r="N56" s="1">
        <f>ROUND(AVERAGE('Fellow By Year Region'!N57:N59),0)</f>
        <v>26239</v>
      </c>
    </row>
    <row r="57" spans="1:14" x14ac:dyDescent="0.25">
      <c r="A57">
        <f>'Fellow By Year Region'!A59</f>
        <v>2016</v>
      </c>
      <c r="B57">
        <f>'Fellow By Year Region'!B59</f>
        <v>3</v>
      </c>
      <c r="C57" t="str">
        <f>'Fellow By Year Region'!C59</f>
        <v>US Southeast</v>
      </c>
      <c r="M57" s="10">
        <f>ROUND(AVERAGE('Fellow By Year Region'!M58:M60),0)</f>
        <v>20</v>
      </c>
      <c r="N57" s="1">
        <f>ROUND(AVERAGE('Fellow By Year Region'!N58:N60),0)</f>
        <v>25919</v>
      </c>
    </row>
    <row r="58" spans="1:14" x14ac:dyDescent="0.25">
      <c r="A58">
        <f>'Fellow By Year Region'!A60</f>
        <v>2017</v>
      </c>
      <c r="B58">
        <f>'Fellow By Year Region'!B60</f>
        <v>3</v>
      </c>
      <c r="C58" t="str">
        <f>'Fellow By Year Region'!C60</f>
        <v>US Southeast</v>
      </c>
      <c r="M58" s="10">
        <f>ROUND(AVERAGE('Fellow By Year Region'!M59:M60),0)</f>
        <v>21</v>
      </c>
      <c r="N58" s="1">
        <f>ROUND(AVERAGE('Fellow By Year Region'!N59:N60),0)</f>
        <v>25759</v>
      </c>
    </row>
    <row r="59" spans="1:14" x14ac:dyDescent="0.25">
      <c r="A59">
        <f>'Fellow By Year Region'!A61</f>
        <v>1999</v>
      </c>
      <c r="B59">
        <f>'Fellow By Year Region'!B61</f>
        <v>4</v>
      </c>
      <c r="C59" t="str">
        <f>'Fellow By Year Region'!C61</f>
        <v>US Central</v>
      </c>
      <c r="M59" s="10">
        <f>ROUND(AVERAGE('Fellow By Year Region'!M61:M62),0)</f>
        <v>21</v>
      </c>
      <c r="N59" s="1">
        <f>ROUND(AVERAGE('Fellow By Year Region'!N61:N62),0)</f>
        <v>19398</v>
      </c>
    </row>
    <row r="60" spans="1:14" x14ac:dyDescent="0.25">
      <c r="A60">
        <f>'Fellow By Year Region'!A62</f>
        <v>2000</v>
      </c>
      <c r="B60">
        <f>'Fellow By Year Region'!B62</f>
        <v>4</v>
      </c>
      <c r="C60" t="str">
        <f>'Fellow By Year Region'!C62</f>
        <v>US Central</v>
      </c>
      <c r="M60" s="10">
        <f>ROUND(AVERAGE('Fellow By Year Region'!M61:M63),0)</f>
        <v>19</v>
      </c>
      <c r="N60" s="1">
        <f>ROUND(AVERAGE('Fellow By Year Region'!N61:N63),0)</f>
        <v>19503</v>
      </c>
    </row>
    <row r="61" spans="1:14" x14ac:dyDescent="0.25">
      <c r="A61">
        <f>'Fellow By Year Region'!A63</f>
        <v>2001</v>
      </c>
      <c r="B61">
        <f>'Fellow By Year Region'!B63</f>
        <v>4</v>
      </c>
      <c r="C61" t="str">
        <f>'Fellow By Year Region'!C63</f>
        <v>US Central</v>
      </c>
      <c r="M61" s="10">
        <f>ROUND(AVERAGE('Fellow By Year Region'!M62:M64),0)</f>
        <v>17</v>
      </c>
      <c r="N61" s="1">
        <f>ROUND(AVERAGE('Fellow By Year Region'!N62:N64),0)</f>
        <v>19636</v>
      </c>
    </row>
    <row r="62" spans="1:14" x14ac:dyDescent="0.25">
      <c r="A62">
        <f>'Fellow By Year Region'!A64</f>
        <v>2002</v>
      </c>
      <c r="B62">
        <f>'Fellow By Year Region'!B64</f>
        <v>4</v>
      </c>
      <c r="C62" t="str">
        <f>'Fellow By Year Region'!C64</f>
        <v>US Central</v>
      </c>
      <c r="M62" s="10">
        <f>ROUND(AVERAGE('Fellow By Year Region'!M63:M65),0)</f>
        <v>17</v>
      </c>
      <c r="N62" s="1">
        <f>ROUND(AVERAGE('Fellow By Year Region'!N63:N65),0)</f>
        <v>19505</v>
      </c>
    </row>
    <row r="63" spans="1:14" x14ac:dyDescent="0.25">
      <c r="A63">
        <f>'Fellow By Year Region'!A65</f>
        <v>2003</v>
      </c>
      <c r="B63">
        <f>'Fellow By Year Region'!B65</f>
        <v>4</v>
      </c>
      <c r="C63" t="str">
        <f>'Fellow By Year Region'!C65</f>
        <v>US Central</v>
      </c>
      <c r="M63" s="10">
        <f>ROUND(AVERAGE('Fellow By Year Region'!M64:M66),0)</f>
        <v>19</v>
      </c>
      <c r="N63" s="1">
        <f>ROUND(AVERAGE('Fellow By Year Region'!N64:N66),0)</f>
        <v>19288</v>
      </c>
    </row>
    <row r="64" spans="1:14" x14ac:dyDescent="0.25">
      <c r="A64">
        <f>'Fellow By Year Region'!A66</f>
        <v>2004</v>
      </c>
      <c r="B64">
        <f>'Fellow By Year Region'!B66</f>
        <v>4</v>
      </c>
      <c r="C64" t="str">
        <f>'Fellow By Year Region'!C66</f>
        <v>US Central</v>
      </c>
      <c r="M64" s="10">
        <f>ROUND(AVERAGE('Fellow By Year Region'!M65:M67),0)</f>
        <v>18</v>
      </c>
      <c r="N64" s="1">
        <f>ROUND(AVERAGE('Fellow By Year Region'!N65:N67),0)</f>
        <v>19106</v>
      </c>
    </row>
    <row r="65" spans="1:14" x14ac:dyDescent="0.25">
      <c r="A65">
        <f>'Fellow By Year Region'!A67</f>
        <v>2005</v>
      </c>
      <c r="B65">
        <f>'Fellow By Year Region'!B67</f>
        <v>4</v>
      </c>
      <c r="C65" t="str">
        <f>'Fellow By Year Region'!C67</f>
        <v>US Central</v>
      </c>
      <c r="M65" s="10">
        <f>ROUND(AVERAGE('Fellow By Year Region'!M66:M68),0)</f>
        <v>20</v>
      </c>
      <c r="N65" s="1">
        <f>ROUND(AVERAGE('Fellow By Year Region'!N66:N68),0)</f>
        <v>19066</v>
      </c>
    </row>
    <row r="66" spans="1:14" x14ac:dyDescent="0.25">
      <c r="A66">
        <f>'Fellow By Year Region'!A68</f>
        <v>2006</v>
      </c>
      <c r="B66">
        <f>'Fellow By Year Region'!B68</f>
        <v>4</v>
      </c>
      <c r="C66" t="str">
        <f>'Fellow By Year Region'!C68</f>
        <v>US Central</v>
      </c>
      <c r="M66" s="10">
        <f>ROUND(AVERAGE('Fellow By Year Region'!M67:M69),0)</f>
        <v>19</v>
      </c>
      <c r="N66" s="1">
        <f>ROUND(AVERAGE('Fellow By Year Region'!N67:N69),0)</f>
        <v>18948</v>
      </c>
    </row>
    <row r="67" spans="1:14" x14ac:dyDescent="0.25">
      <c r="A67">
        <f>'Fellow By Year Region'!A69</f>
        <v>2007</v>
      </c>
      <c r="B67">
        <f>'Fellow By Year Region'!B69</f>
        <v>4</v>
      </c>
      <c r="C67" t="str">
        <f>'Fellow By Year Region'!C69</f>
        <v>US Central</v>
      </c>
      <c r="M67" s="10">
        <f>ROUND(AVERAGE('Fellow By Year Region'!M68:M70),0)</f>
        <v>20</v>
      </c>
      <c r="N67" s="1">
        <f>ROUND(AVERAGE('Fellow By Year Region'!N68:N70),0)</f>
        <v>19278</v>
      </c>
    </row>
    <row r="68" spans="1:14" x14ac:dyDescent="0.25">
      <c r="A68">
        <f>'Fellow By Year Region'!A70</f>
        <v>2008</v>
      </c>
      <c r="B68">
        <f>'Fellow By Year Region'!B70</f>
        <v>4</v>
      </c>
      <c r="C68" t="str">
        <f>'Fellow By Year Region'!C70</f>
        <v>US Central</v>
      </c>
      <c r="M68" s="10">
        <f>ROUND(AVERAGE('Fellow By Year Region'!M69:M71),0)</f>
        <v>21</v>
      </c>
      <c r="N68" s="1">
        <f>ROUND(AVERAGE('Fellow By Year Region'!N69:N71),0)</f>
        <v>19641</v>
      </c>
    </row>
    <row r="69" spans="1:14" x14ac:dyDescent="0.25">
      <c r="A69">
        <f>'Fellow By Year Region'!A71</f>
        <v>2009</v>
      </c>
      <c r="B69">
        <f>'Fellow By Year Region'!B71</f>
        <v>4</v>
      </c>
      <c r="C69" t="str">
        <f>'Fellow By Year Region'!C71</f>
        <v>US Central</v>
      </c>
      <c r="M69" s="10">
        <f>ROUND(AVERAGE('Fellow By Year Region'!M70:M72),0)</f>
        <v>23</v>
      </c>
      <c r="N69" s="1">
        <f>ROUND(AVERAGE('Fellow By Year Region'!N70:N72),0)</f>
        <v>20057</v>
      </c>
    </row>
    <row r="70" spans="1:14" x14ac:dyDescent="0.25">
      <c r="A70">
        <f>'Fellow By Year Region'!A72</f>
        <v>2010</v>
      </c>
      <c r="B70">
        <f>'Fellow By Year Region'!B72</f>
        <v>4</v>
      </c>
      <c r="C70" t="str">
        <f>'Fellow By Year Region'!C72</f>
        <v>US Central</v>
      </c>
      <c r="M70" s="10">
        <f>ROUND(AVERAGE('Fellow By Year Region'!M71:M73),0)</f>
        <v>22</v>
      </c>
      <c r="N70" s="1">
        <f>ROUND(AVERAGE('Fellow By Year Region'!N71:N73),0)</f>
        <v>20117</v>
      </c>
    </row>
    <row r="71" spans="1:14" x14ac:dyDescent="0.25">
      <c r="A71">
        <f>'Fellow By Year Region'!A73</f>
        <v>2011</v>
      </c>
      <c r="B71">
        <f>'Fellow By Year Region'!B73</f>
        <v>4</v>
      </c>
      <c r="C71" t="str">
        <f>'Fellow By Year Region'!C73</f>
        <v>US Central</v>
      </c>
      <c r="M71" s="10">
        <f>ROUND(AVERAGE('Fellow By Year Region'!M72:M74),0)</f>
        <v>21</v>
      </c>
      <c r="N71" s="1">
        <f>ROUND(AVERAGE('Fellow By Year Region'!N72:N74),0)</f>
        <v>20169</v>
      </c>
    </row>
    <row r="72" spans="1:14" x14ac:dyDescent="0.25">
      <c r="A72">
        <f>'Fellow By Year Region'!A74</f>
        <v>2012</v>
      </c>
      <c r="B72">
        <f>'Fellow By Year Region'!B74</f>
        <v>4</v>
      </c>
      <c r="C72" t="str">
        <f>'Fellow By Year Region'!C74</f>
        <v>US Central</v>
      </c>
      <c r="M72" s="10">
        <f>ROUND(AVERAGE('Fellow By Year Region'!M73:M75),0)</f>
        <v>19</v>
      </c>
      <c r="N72" s="1">
        <f>ROUND(AVERAGE('Fellow By Year Region'!N73:N75),0)</f>
        <v>20152</v>
      </c>
    </row>
    <row r="73" spans="1:14" x14ac:dyDescent="0.25">
      <c r="A73">
        <f>'Fellow By Year Region'!A75</f>
        <v>2013</v>
      </c>
      <c r="B73">
        <f>'Fellow By Year Region'!B75</f>
        <v>4</v>
      </c>
      <c r="C73" t="str">
        <f>'Fellow By Year Region'!C75</f>
        <v>US Central</v>
      </c>
      <c r="M73" s="10">
        <f>ROUND(AVERAGE('Fellow By Year Region'!M74:M76),0)</f>
        <v>19</v>
      </c>
      <c r="N73" s="1">
        <f>ROUND(AVERAGE('Fellow By Year Region'!N74:N76),0)</f>
        <v>20062</v>
      </c>
    </row>
    <row r="74" spans="1:14" x14ac:dyDescent="0.25">
      <c r="A74">
        <f>'Fellow By Year Region'!A76</f>
        <v>2014</v>
      </c>
      <c r="B74">
        <f>'Fellow By Year Region'!B76</f>
        <v>4</v>
      </c>
      <c r="C74" t="str">
        <f>'Fellow By Year Region'!C76</f>
        <v>US Central</v>
      </c>
      <c r="M74" s="10">
        <f>ROUND(AVERAGE('Fellow By Year Region'!M75:M77),0)</f>
        <v>16</v>
      </c>
      <c r="N74" s="1">
        <f>ROUND(AVERAGE('Fellow By Year Region'!N75:N77),0)</f>
        <v>19930</v>
      </c>
    </row>
    <row r="75" spans="1:14" x14ac:dyDescent="0.25">
      <c r="A75">
        <f>'Fellow By Year Region'!A77</f>
        <v>2015</v>
      </c>
      <c r="B75">
        <f>'Fellow By Year Region'!B77</f>
        <v>4</v>
      </c>
      <c r="C75" t="str">
        <f>'Fellow By Year Region'!C77</f>
        <v>US Central</v>
      </c>
      <c r="M75" s="10">
        <f>ROUND(AVERAGE('Fellow By Year Region'!M76:M78),0)</f>
        <v>18</v>
      </c>
      <c r="N75" s="1">
        <f>ROUND(AVERAGE('Fellow By Year Region'!N76:N78),0)</f>
        <v>19878</v>
      </c>
    </row>
    <row r="76" spans="1:14" x14ac:dyDescent="0.25">
      <c r="A76">
        <f>'Fellow By Year Region'!A78</f>
        <v>2016</v>
      </c>
      <c r="B76">
        <f>'Fellow By Year Region'!B78</f>
        <v>4</v>
      </c>
      <c r="C76" t="str">
        <f>'Fellow By Year Region'!C78</f>
        <v>US Central</v>
      </c>
      <c r="M76" s="10">
        <f>ROUND(AVERAGE('Fellow By Year Region'!M77:M79),0)</f>
        <v>18</v>
      </c>
      <c r="N76" s="1">
        <f>ROUND(AVERAGE('Fellow By Year Region'!N77:N79),0)</f>
        <v>19530</v>
      </c>
    </row>
    <row r="77" spans="1:14" x14ac:dyDescent="0.25">
      <c r="A77">
        <f>'Fellow By Year Region'!A79</f>
        <v>2017</v>
      </c>
      <c r="B77">
        <f>'Fellow By Year Region'!B79</f>
        <v>4</v>
      </c>
      <c r="C77" t="str">
        <f>'Fellow By Year Region'!C79</f>
        <v>US Central</v>
      </c>
      <c r="M77" s="10">
        <f>ROUND(AVERAGE('Fellow By Year Region'!M78:M79),0)</f>
        <v>20</v>
      </c>
      <c r="N77" s="1">
        <f>ROUND(AVERAGE('Fellow By Year Region'!N78:N79),0)</f>
        <v>19384</v>
      </c>
    </row>
    <row r="78" spans="1:14" x14ac:dyDescent="0.25">
      <c r="A78">
        <f>'Fellow By Year Region'!A80</f>
        <v>1999</v>
      </c>
      <c r="B78">
        <f>'Fellow By Year Region'!B80</f>
        <v>5</v>
      </c>
      <c r="C78" t="str">
        <f>'Fellow By Year Region'!C80</f>
        <v>US Southwest</v>
      </c>
      <c r="M78" s="10">
        <f>ROUND(AVERAGE('Fellow By Year Region'!M80:M81),0)</f>
        <v>18</v>
      </c>
      <c r="N78" s="1">
        <f>ROUND(AVERAGE('Fellow By Year Region'!N80:N81),0)</f>
        <v>23703</v>
      </c>
    </row>
    <row r="79" spans="1:14" x14ac:dyDescent="0.25">
      <c r="A79">
        <f>'Fellow By Year Region'!A81</f>
        <v>2000</v>
      </c>
      <c r="B79">
        <f>'Fellow By Year Region'!B81</f>
        <v>5</v>
      </c>
      <c r="C79" t="str">
        <f>'Fellow By Year Region'!C81</f>
        <v>US Southwest</v>
      </c>
      <c r="M79" s="10">
        <f>ROUND(AVERAGE('Fellow By Year Region'!M80:M82),0)</f>
        <v>17</v>
      </c>
      <c r="N79" s="1">
        <f>ROUND(AVERAGE('Fellow By Year Region'!N80:N82),0)</f>
        <v>23893</v>
      </c>
    </row>
    <row r="80" spans="1:14" x14ac:dyDescent="0.25">
      <c r="A80">
        <f>'Fellow By Year Region'!A82</f>
        <v>2001</v>
      </c>
      <c r="B80">
        <f>'Fellow By Year Region'!B82</f>
        <v>5</v>
      </c>
      <c r="C80" t="str">
        <f>'Fellow By Year Region'!C82</f>
        <v>US Southwest</v>
      </c>
      <c r="M80" s="10">
        <f>ROUND(AVERAGE('Fellow By Year Region'!M81:M83),0)</f>
        <v>16</v>
      </c>
      <c r="N80" s="1">
        <f>ROUND(AVERAGE('Fellow By Year Region'!N81:N83),0)</f>
        <v>24356</v>
      </c>
    </row>
    <row r="81" spans="1:14" x14ac:dyDescent="0.25">
      <c r="A81">
        <f>'Fellow By Year Region'!A83</f>
        <v>2002</v>
      </c>
      <c r="B81">
        <f>'Fellow By Year Region'!B83</f>
        <v>5</v>
      </c>
      <c r="C81" t="str">
        <f>'Fellow By Year Region'!C83</f>
        <v>US Southwest</v>
      </c>
      <c r="M81" s="10">
        <f>ROUND(AVERAGE('Fellow By Year Region'!M82:M84),0)</f>
        <v>14</v>
      </c>
      <c r="N81" s="1">
        <f>ROUND(AVERAGE('Fellow By Year Region'!N82:N84),0)</f>
        <v>24388</v>
      </c>
    </row>
    <row r="82" spans="1:14" x14ac:dyDescent="0.25">
      <c r="A82">
        <f>'Fellow By Year Region'!A84</f>
        <v>2003</v>
      </c>
      <c r="B82">
        <f>'Fellow By Year Region'!B84</f>
        <v>5</v>
      </c>
      <c r="C82" t="str">
        <f>'Fellow By Year Region'!C84</f>
        <v>US Southwest</v>
      </c>
      <c r="M82" s="10">
        <f>ROUND(AVERAGE('Fellow By Year Region'!M83:M85),0)</f>
        <v>13</v>
      </c>
      <c r="N82" s="1">
        <f>ROUND(AVERAGE('Fellow By Year Region'!N83:N85),0)</f>
        <v>24335</v>
      </c>
    </row>
    <row r="83" spans="1:14" x14ac:dyDescent="0.25">
      <c r="A83">
        <f>'Fellow By Year Region'!A85</f>
        <v>2004</v>
      </c>
      <c r="B83">
        <f>'Fellow By Year Region'!B85</f>
        <v>5</v>
      </c>
      <c r="C83" t="str">
        <f>'Fellow By Year Region'!C85</f>
        <v>US Southwest</v>
      </c>
      <c r="M83" s="10">
        <f>ROUND(AVERAGE('Fellow By Year Region'!M84:M86),0)</f>
        <v>13</v>
      </c>
      <c r="N83" s="1">
        <f>ROUND(AVERAGE('Fellow By Year Region'!N84:N86),0)</f>
        <v>24142</v>
      </c>
    </row>
    <row r="84" spans="1:14" x14ac:dyDescent="0.25">
      <c r="A84">
        <f>'Fellow By Year Region'!A86</f>
        <v>2005</v>
      </c>
      <c r="B84">
        <f>'Fellow By Year Region'!B86</f>
        <v>5</v>
      </c>
      <c r="C84" t="str">
        <f>'Fellow By Year Region'!C86</f>
        <v>US Southwest</v>
      </c>
      <c r="M84" s="10">
        <f>ROUND(AVERAGE('Fellow By Year Region'!M85:M87),0)</f>
        <v>17</v>
      </c>
      <c r="N84" s="1">
        <f>ROUND(AVERAGE('Fellow By Year Region'!N85:N87),0)</f>
        <v>24055</v>
      </c>
    </row>
    <row r="85" spans="1:14" x14ac:dyDescent="0.25">
      <c r="A85">
        <f>'Fellow By Year Region'!A87</f>
        <v>2006</v>
      </c>
      <c r="B85">
        <f>'Fellow By Year Region'!B87</f>
        <v>5</v>
      </c>
      <c r="C85" t="str">
        <f>'Fellow By Year Region'!C87</f>
        <v>US Southwest</v>
      </c>
      <c r="M85" s="10">
        <f>ROUND(AVERAGE('Fellow By Year Region'!M86:M88),0)</f>
        <v>17</v>
      </c>
      <c r="N85" s="1">
        <f>ROUND(AVERAGE('Fellow By Year Region'!N86:N88),0)</f>
        <v>23896</v>
      </c>
    </row>
    <row r="86" spans="1:14" x14ac:dyDescent="0.25">
      <c r="A86">
        <f>'Fellow By Year Region'!A88</f>
        <v>2007</v>
      </c>
      <c r="B86">
        <f>'Fellow By Year Region'!B88</f>
        <v>5</v>
      </c>
      <c r="C86" t="str">
        <f>'Fellow By Year Region'!C88</f>
        <v>US Southwest</v>
      </c>
      <c r="M86" s="10">
        <f>ROUND(AVERAGE('Fellow By Year Region'!M87:M89),0)</f>
        <v>16</v>
      </c>
      <c r="N86" s="1">
        <f>ROUND(AVERAGE('Fellow By Year Region'!N87:N89),0)</f>
        <v>24170</v>
      </c>
    </row>
    <row r="87" spans="1:14" x14ac:dyDescent="0.25">
      <c r="A87">
        <f>'Fellow By Year Region'!A89</f>
        <v>2008</v>
      </c>
      <c r="B87">
        <f>'Fellow By Year Region'!B89</f>
        <v>5</v>
      </c>
      <c r="C87" t="str">
        <f>'Fellow By Year Region'!C89</f>
        <v>US Southwest</v>
      </c>
      <c r="M87" s="10">
        <f>ROUND(AVERAGE('Fellow By Year Region'!M88:M90),0)</f>
        <v>15</v>
      </c>
      <c r="N87" s="1">
        <f>ROUND(AVERAGE('Fellow By Year Region'!N88:N90),0)</f>
        <v>24546</v>
      </c>
    </row>
    <row r="88" spans="1:14" x14ac:dyDescent="0.25">
      <c r="A88">
        <f>'Fellow By Year Region'!A90</f>
        <v>2009</v>
      </c>
      <c r="B88">
        <f>'Fellow By Year Region'!B90</f>
        <v>5</v>
      </c>
      <c r="C88" t="str">
        <f>'Fellow By Year Region'!C90</f>
        <v>US Southwest</v>
      </c>
      <c r="M88" s="10">
        <f>ROUND(AVERAGE('Fellow By Year Region'!M89:M91),0)</f>
        <v>21</v>
      </c>
      <c r="N88" s="1">
        <f>ROUND(AVERAGE('Fellow By Year Region'!N89:N91),0)</f>
        <v>25076</v>
      </c>
    </row>
    <row r="89" spans="1:14" x14ac:dyDescent="0.25">
      <c r="A89">
        <f>'Fellow By Year Region'!A91</f>
        <v>2010</v>
      </c>
      <c r="B89">
        <f>'Fellow By Year Region'!B91</f>
        <v>5</v>
      </c>
      <c r="C89" t="str">
        <f>'Fellow By Year Region'!C91</f>
        <v>US Southwest</v>
      </c>
      <c r="M89" s="10">
        <f>ROUND(AVERAGE('Fellow By Year Region'!M90:M92),0)</f>
        <v>22</v>
      </c>
      <c r="N89" s="1">
        <f>ROUND(AVERAGE('Fellow By Year Region'!N90:N92),0)</f>
        <v>25312</v>
      </c>
    </row>
    <row r="90" spans="1:14" x14ac:dyDescent="0.25">
      <c r="A90">
        <f>'Fellow By Year Region'!A92</f>
        <v>2011</v>
      </c>
      <c r="B90">
        <f>'Fellow By Year Region'!B92</f>
        <v>5</v>
      </c>
      <c r="C90" t="str">
        <f>'Fellow By Year Region'!C92</f>
        <v>US Southwest</v>
      </c>
      <c r="M90" s="10">
        <f>ROUND(AVERAGE('Fellow By Year Region'!M91:M93),0)</f>
        <v>21</v>
      </c>
      <c r="N90" s="1">
        <f>ROUND(AVERAGE('Fellow By Year Region'!N91:N93),0)</f>
        <v>25566</v>
      </c>
    </row>
    <row r="91" spans="1:14" x14ac:dyDescent="0.25">
      <c r="A91">
        <f>'Fellow By Year Region'!A93</f>
        <v>2012</v>
      </c>
      <c r="B91">
        <f>'Fellow By Year Region'!B93</f>
        <v>5</v>
      </c>
      <c r="C91" t="str">
        <f>'Fellow By Year Region'!C93</f>
        <v>US Southwest</v>
      </c>
      <c r="M91" s="10">
        <f>ROUND(AVERAGE('Fellow By Year Region'!M92:M94),0)</f>
        <v>16</v>
      </c>
      <c r="N91" s="1">
        <f>ROUND(AVERAGE('Fellow By Year Region'!N92:N94),0)</f>
        <v>25640</v>
      </c>
    </row>
    <row r="92" spans="1:14" x14ac:dyDescent="0.25">
      <c r="A92">
        <f>'Fellow By Year Region'!A94</f>
        <v>2013</v>
      </c>
      <c r="B92">
        <f>'Fellow By Year Region'!B94</f>
        <v>5</v>
      </c>
      <c r="C92" t="str">
        <f>'Fellow By Year Region'!C94</f>
        <v>US Southwest</v>
      </c>
      <c r="M92" s="10">
        <f>ROUND(AVERAGE('Fellow By Year Region'!M93:M95),0)</f>
        <v>17</v>
      </c>
      <c r="N92" s="1">
        <f>ROUND(AVERAGE('Fellow By Year Region'!N93:N95),0)</f>
        <v>25536</v>
      </c>
    </row>
    <row r="93" spans="1:14" x14ac:dyDescent="0.25">
      <c r="A93">
        <f>'Fellow By Year Region'!A95</f>
        <v>2014</v>
      </c>
      <c r="B93">
        <f>'Fellow By Year Region'!B95</f>
        <v>5</v>
      </c>
      <c r="C93" t="str">
        <f>'Fellow By Year Region'!C95</f>
        <v>US Southwest</v>
      </c>
      <c r="M93" s="10">
        <f>ROUND(AVERAGE('Fellow By Year Region'!M94:M96),0)</f>
        <v>18</v>
      </c>
      <c r="N93" s="1">
        <f>ROUND(AVERAGE('Fellow By Year Region'!N94:N96),0)</f>
        <v>25382</v>
      </c>
    </row>
    <row r="94" spans="1:14" x14ac:dyDescent="0.25">
      <c r="A94">
        <f>'Fellow By Year Region'!A96</f>
        <v>2015</v>
      </c>
      <c r="B94">
        <f>'Fellow By Year Region'!B96</f>
        <v>5</v>
      </c>
      <c r="C94" t="str">
        <f>'Fellow By Year Region'!C96</f>
        <v>US Southwest</v>
      </c>
      <c r="M94" s="10">
        <f>ROUND(AVERAGE('Fellow By Year Region'!M95:M97),0)</f>
        <v>22</v>
      </c>
      <c r="N94" s="1">
        <f>ROUND(AVERAGE('Fellow By Year Region'!N95:N97),0)</f>
        <v>25228</v>
      </c>
    </row>
    <row r="95" spans="1:14" x14ac:dyDescent="0.25">
      <c r="A95">
        <f>'Fellow By Year Region'!A97</f>
        <v>2016</v>
      </c>
      <c r="B95">
        <f>'Fellow By Year Region'!B97</f>
        <v>5</v>
      </c>
      <c r="C95" t="str">
        <f>'Fellow By Year Region'!C97</f>
        <v>US Southwest</v>
      </c>
      <c r="M95" s="10">
        <f>ROUND(AVERAGE('Fellow By Year Region'!M96:M98),0)</f>
        <v>19</v>
      </c>
      <c r="N95" s="1">
        <f>ROUND(AVERAGE('Fellow By Year Region'!N96:N98),0)</f>
        <v>25008</v>
      </c>
    </row>
    <row r="96" spans="1:14" x14ac:dyDescent="0.25">
      <c r="A96">
        <f>'Fellow By Year Region'!A98</f>
        <v>2017</v>
      </c>
      <c r="B96">
        <f>'Fellow By Year Region'!B98</f>
        <v>5</v>
      </c>
      <c r="C96" t="str">
        <f>'Fellow By Year Region'!C98</f>
        <v>US Southwest</v>
      </c>
      <c r="M96" s="10">
        <f>ROUND(AVERAGE('Fellow By Year Region'!M97:M98),0)</f>
        <v>19</v>
      </c>
      <c r="N96" s="1">
        <f>ROUND(AVERAGE('Fellow By Year Region'!N97:N98),0)</f>
        <v>24881</v>
      </c>
    </row>
    <row r="97" spans="1:14" x14ac:dyDescent="0.25">
      <c r="A97">
        <f>'Fellow By Year Region'!A99</f>
        <v>1999</v>
      </c>
      <c r="B97">
        <f>'Fellow By Year Region'!B99</f>
        <v>6</v>
      </c>
      <c r="C97" t="str">
        <f>'Fellow By Year Region'!C99</f>
        <v>US West</v>
      </c>
      <c r="M97" s="10">
        <f>ROUND(AVERAGE('Fellow By Year Region'!M99:M100),0)</f>
        <v>51</v>
      </c>
      <c r="N97" s="1">
        <f>ROUND(AVERAGE('Fellow By Year Region'!N99:N100),0)</f>
        <v>48875</v>
      </c>
    </row>
    <row r="98" spans="1:14" x14ac:dyDescent="0.25">
      <c r="A98">
        <f>'Fellow By Year Region'!A100</f>
        <v>2000</v>
      </c>
      <c r="B98">
        <f>'Fellow By Year Region'!B100</f>
        <v>6</v>
      </c>
      <c r="C98" t="str">
        <f>'Fellow By Year Region'!C100</f>
        <v>US West</v>
      </c>
      <c r="M98" s="10">
        <f>ROUND(AVERAGE('Fellow By Year Region'!M99:M101),0)</f>
        <v>48</v>
      </c>
      <c r="N98" s="1">
        <f>ROUND(AVERAGE('Fellow By Year Region'!N99:N101),0)</f>
        <v>49505</v>
      </c>
    </row>
    <row r="99" spans="1:14" x14ac:dyDescent="0.25">
      <c r="A99">
        <f>'Fellow By Year Region'!A101</f>
        <v>2001</v>
      </c>
      <c r="B99">
        <f>'Fellow By Year Region'!B101</f>
        <v>6</v>
      </c>
      <c r="C99" t="str">
        <f>'Fellow By Year Region'!C101</f>
        <v>US West</v>
      </c>
      <c r="M99" s="10">
        <f>ROUND(AVERAGE('Fellow By Year Region'!M100:M102),0)</f>
        <v>45</v>
      </c>
      <c r="N99" s="1">
        <f>ROUND(AVERAGE('Fellow By Year Region'!N100:N102),0)</f>
        <v>51093</v>
      </c>
    </row>
    <row r="100" spans="1:14" x14ac:dyDescent="0.25">
      <c r="A100">
        <f>'Fellow By Year Region'!A102</f>
        <v>2002</v>
      </c>
      <c r="B100">
        <f>'Fellow By Year Region'!B102</f>
        <v>6</v>
      </c>
      <c r="C100" t="str">
        <f>'Fellow By Year Region'!C102</f>
        <v>US West</v>
      </c>
      <c r="M100" s="10">
        <f>ROUND(AVERAGE('Fellow By Year Region'!M101:M103),0)</f>
        <v>43</v>
      </c>
      <c r="N100" s="1">
        <f>ROUND(AVERAGE('Fellow By Year Region'!N101:N103),0)</f>
        <v>51850</v>
      </c>
    </row>
    <row r="101" spans="1:14" x14ac:dyDescent="0.25">
      <c r="A101">
        <f>'Fellow By Year Region'!A103</f>
        <v>2003</v>
      </c>
      <c r="B101">
        <f>'Fellow By Year Region'!B103</f>
        <v>6</v>
      </c>
      <c r="C101" t="str">
        <f>'Fellow By Year Region'!C103</f>
        <v>US West</v>
      </c>
      <c r="M101" s="10">
        <f>ROUND(AVERAGE('Fellow By Year Region'!M102:M104),0)</f>
        <v>45</v>
      </c>
      <c r="N101" s="1">
        <f>ROUND(AVERAGE('Fellow By Year Region'!N102:N104),0)</f>
        <v>52171</v>
      </c>
    </row>
    <row r="102" spans="1:14" x14ac:dyDescent="0.25">
      <c r="A102">
        <f>'Fellow By Year Region'!A104</f>
        <v>2004</v>
      </c>
      <c r="B102">
        <f>'Fellow By Year Region'!B104</f>
        <v>6</v>
      </c>
      <c r="C102" t="str">
        <f>'Fellow By Year Region'!C104</f>
        <v>US West</v>
      </c>
      <c r="M102" s="10">
        <f>ROUND(AVERAGE('Fellow By Year Region'!M103:M105),0)</f>
        <v>44</v>
      </c>
      <c r="N102" s="1">
        <f>ROUND(AVERAGE('Fellow By Year Region'!N103:N105),0)</f>
        <v>51499</v>
      </c>
    </row>
    <row r="103" spans="1:14" x14ac:dyDescent="0.25">
      <c r="A103">
        <f>'Fellow By Year Region'!A105</f>
        <v>2005</v>
      </c>
      <c r="B103">
        <f>'Fellow By Year Region'!B105</f>
        <v>6</v>
      </c>
      <c r="C103" t="str">
        <f>'Fellow By Year Region'!C105</f>
        <v>US West</v>
      </c>
      <c r="M103" s="10">
        <f>ROUND(AVERAGE('Fellow By Year Region'!M104:M106),0)</f>
        <v>42</v>
      </c>
      <c r="N103" s="1">
        <f>ROUND(AVERAGE('Fellow By Year Region'!N104:N106),0)</f>
        <v>51042</v>
      </c>
    </row>
    <row r="104" spans="1:14" x14ac:dyDescent="0.25">
      <c r="A104">
        <f>'Fellow By Year Region'!A106</f>
        <v>2006</v>
      </c>
      <c r="B104">
        <f>'Fellow By Year Region'!B106</f>
        <v>6</v>
      </c>
      <c r="C104" t="str">
        <f>'Fellow By Year Region'!C106</f>
        <v>US West</v>
      </c>
      <c r="M104" s="10">
        <f>ROUND(AVERAGE('Fellow By Year Region'!M105:M107),0)</f>
        <v>41</v>
      </c>
      <c r="N104" s="1">
        <f>ROUND(AVERAGE('Fellow By Year Region'!N105:N107),0)</f>
        <v>50633</v>
      </c>
    </row>
    <row r="105" spans="1:14" x14ac:dyDescent="0.25">
      <c r="A105">
        <f>'Fellow By Year Region'!A107</f>
        <v>2007</v>
      </c>
      <c r="B105">
        <f>'Fellow By Year Region'!B107</f>
        <v>6</v>
      </c>
      <c r="C105" t="str">
        <f>'Fellow By Year Region'!C107</f>
        <v>US West</v>
      </c>
      <c r="M105" s="10">
        <f>ROUND(AVERAGE('Fellow By Year Region'!M106:M108),0)</f>
        <v>51</v>
      </c>
      <c r="N105" s="1">
        <f>ROUND(AVERAGE('Fellow By Year Region'!N106:N108),0)</f>
        <v>51267</v>
      </c>
    </row>
    <row r="106" spans="1:14" x14ac:dyDescent="0.25">
      <c r="A106">
        <f>'Fellow By Year Region'!A108</f>
        <v>2008</v>
      </c>
      <c r="B106">
        <f>'Fellow By Year Region'!B108</f>
        <v>6</v>
      </c>
      <c r="C106" t="str">
        <f>'Fellow By Year Region'!C108</f>
        <v>US West</v>
      </c>
      <c r="M106" s="10">
        <f>ROUND(AVERAGE('Fellow By Year Region'!M107:M109),0)</f>
        <v>55</v>
      </c>
      <c r="N106" s="1">
        <f>ROUND(AVERAGE('Fellow By Year Region'!N107:N109),0)</f>
        <v>51877</v>
      </c>
    </row>
    <row r="107" spans="1:14" x14ac:dyDescent="0.25">
      <c r="A107">
        <f>'Fellow By Year Region'!A109</f>
        <v>2009</v>
      </c>
      <c r="B107">
        <f>'Fellow By Year Region'!B109</f>
        <v>6</v>
      </c>
      <c r="C107" t="str">
        <f>'Fellow By Year Region'!C109</f>
        <v>US West</v>
      </c>
      <c r="M107" s="10">
        <f>ROUND(AVERAGE('Fellow By Year Region'!M108:M110),0)</f>
        <v>56</v>
      </c>
      <c r="N107" s="1">
        <f>ROUND(AVERAGE('Fellow By Year Region'!N108:N110),0)</f>
        <v>52400</v>
      </c>
    </row>
    <row r="108" spans="1:14" x14ac:dyDescent="0.25">
      <c r="A108">
        <f>'Fellow By Year Region'!A110</f>
        <v>2010</v>
      </c>
      <c r="B108">
        <f>'Fellow By Year Region'!B110</f>
        <v>6</v>
      </c>
      <c r="C108" t="str">
        <f>'Fellow By Year Region'!C110</f>
        <v>US West</v>
      </c>
      <c r="M108" s="10">
        <f>ROUND(AVERAGE('Fellow By Year Region'!M109:M111),0)</f>
        <v>53</v>
      </c>
      <c r="N108" s="1">
        <f>ROUND(AVERAGE('Fellow By Year Region'!N109:N111),0)</f>
        <v>52063</v>
      </c>
    </row>
    <row r="109" spans="1:14" x14ac:dyDescent="0.25">
      <c r="A109">
        <f>'Fellow By Year Region'!A111</f>
        <v>2011</v>
      </c>
      <c r="B109">
        <f>'Fellow By Year Region'!B111</f>
        <v>6</v>
      </c>
      <c r="C109" t="str">
        <f>'Fellow By Year Region'!C111</f>
        <v>US West</v>
      </c>
      <c r="M109" s="10">
        <f>ROUND(AVERAGE('Fellow By Year Region'!M110:M112),0)</f>
        <v>52</v>
      </c>
      <c r="N109" s="1">
        <f>ROUND(AVERAGE('Fellow By Year Region'!N110:N112),0)</f>
        <v>51712</v>
      </c>
    </row>
    <row r="110" spans="1:14" x14ac:dyDescent="0.25">
      <c r="A110">
        <f>'Fellow By Year Region'!A112</f>
        <v>2012</v>
      </c>
      <c r="B110">
        <f>'Fellow By Year Region'!B112</f>
        <v>6</v>
      </c>
      <c r="C110" t="str">
        <f>'Fellow By Year Region'!C112</f>
        <v>US West</v>
      </c>
      <c r="M110" s="10">
        <f>ROUND(AVERAGE('Fellow By Year Region'!M111:M113),0)</f>
        <v>52</v>
      </c>
      <c r="N110" s="1">
        <f>ROUND(AVERAGE('Fellow By Year Region'!N111:N113),0)</f>
        <v>51177</v>
      </c>
    </row>
    <row r="111" spans="1:14" x14ac:dyDescent="0.25">
      <c r="A111">
        <f>'Fellow By Year Region'!A113</f>
        <v>2013</v>
      </c>
      <c r="B111">
        <f>'Fellow By Year Region'!B113</f>
        <v>6</v>
      </c>
      <c r="C111" t="str">
        <f>'Fellow By Year Region'!C113</f>
        <v>US West</v>
      </c>
      <c r="M111" s="10">
        <f>ROUND(AVERAGE('Fellow By Year Region'!M112:M114),0)</f>
        <v>52</v>
      </c>
      <c r="N111" s="1">
        <f>ROUND(AVERAGE('Fellow By Year Region'!N112:N114),0)</f>
        <v>50797</v>
      </c>
    </row>
    <row r="112" spans="1:14" x14ac:dyDescent="0.25">
      <c r="A112">
        <f>'Fellow By Year Region'!A114</f>
        <v>2014</v>
      </c>
      <c r="B112">
        <f>'Fellow By Year Region'!B114</f>
        <v>6</v>
      </c>
      <c r="C112" t="str">
        <f>'Fellow By Year Region'!C114</f>
        <v>US West</v>
      </c>
      <c r="M112" s="10">
        <f>ROUND(AVERAGE('Fellow By Year Region'!M113:M115),0)</f>
        <v>51</v>
      </c>
      <c r="N112" s="1">
        <f>ROUND(AVERAGE('Fellow By Year Region'!N113:N115),0)</f>
        <v>50488</v>
      </c>
    </row>
    <row r="113" spans="1:14" x14ac:dyDescent="0.25">
      <c r="A113">
        <f>'Fellow By Year Region'!A115</f>
        <v>2015</v>
      </c>
      <c r="B113">
        <f>'Fellow By Year Region'!B115</f>
        <v>6</v>
      </c>
      <c r="C113" t="str">
        <f>'Fellow By Year Region'!C115</f>
        <v>US West</v>
      </c>
      <c r="M113" s="10">
        <f>ROUND(AVERAGE('Fellow By Year Region'!M114:M116),0)</f>
        <v>47</v>
      </c>
      <c r="N113" s="1">
        <f>ROUND(AVERAGE('Fellow By Year Region'!N114:N116),0)</f>
        <v>50090</v>
      </c>
    </row>
    <row r="114" spans="1:14" x14ac:dyDescent="0.25">
      <c r="A114">
        <f>'Fellow By Year Region'!A116</f>
        <v>2016</v>
      </c>
      <c r="B114">
        <f>'Fellow By Year Region'!B116</f>
        <v>6</v>
      </c>
      <c r="C114" t="str">
        <f>'Fellow By Year Region'!C116</f>
        <v>US West</v>
      </c>
      <c r="M114" s="10">
        <f>ROUND(AVERAGE('Fellow By Year Region'!M115:M117),0)</f>
        <v>43</v>
      </c>
      <c r="N114" s="1">
        <f>ROUND(AVERAGE('Fellow By Year Region'!N115:N117),0)</f>
        <v>49582</v>
      </c>
    </row>
    <row r="115" spans="1:14" x14ac:dyDescent="0.25">
      <c r="A115">
        <f>'Fellow By Year Region'!A117</f>
        <v>2017</v>
      </c>
      <c r="B115">
        <f>'Fellow By Year Region'!B117</f>
        <v>6</v>
      </c>
      <c r="C115" t="str">
        <f>'Fellow By Year Region'!C117</f>
        <v>US West</v>
      </c>
      <c r="M115" s="10">
        <f>ROUND(AVERAGE('Fellow By Year Region'!M116:M117),0)</f>
        <v>41</v>
      </c>
      <c r="N115" s="1">
        <f>ROUND(AVERAGE('Fellow By Year Region'!N116:N117),0)</f>
        <v>49212</v>
      </c>
    </row>
    <row r="116" spans="1:14" x14ac:dyDescent="0.25">
      <c r="A116">
        <f>'Fellow By Year Region'!A118</f>
        <v>1999</v>
      </c>
      <c r="B116">
        <f>'Fellow By Year Region'!B118</f>
        <v>7</v>
      </c>
      <c r="C116" t="str">
        <f>'Fellow By Year Region'!C118</f>
        <v>Canada</v>
      </c>
      <c r="M116" s="10">
        <f>ROUND(AVERAGE('Fellow By Year Region'!M118:M119),0)</f>
        <v>9</v>
      </c>
      <c r="N116" s="1">
        <f>ROUND(AVERAGE('Fellow By Year Region'!N118:N119),0)</f>
        <v>9795</v>
      </c>
    </row>
    <row r="117" spans="1:14" x14ac:dyDescent="0.25">
      <c r="A117">
        <f>'Fellow By Year Region'!A119</f>
        <v>2000</v>
      </c>
      <c r="B117">
        <f>'Fellow By Year Region'!B119</f>
        <v>7</v>
      </c>
      <c r="C117" t="str">
        <f>'Fellow By Year Region'!C119</f>
        <v>Canada</v>
      </c>
      <c r="M117" s="10">
        <f>ROUND(AVERAGE('Fellow By Year Region'!M118:M120),0)</f>
        <v>10</v>
      </c>
      <c r="N117" s="1">
        <f>ROUND(AVERAGE('Fellow By Year Region'!N118:N120),0)</f>
        <v>9818</v>
      </c>
    </row>
    <row r="118" spans="1:14" x14ac:dyDescent="0.25">
      <c r="A118">
        <f>'Fellow By Year Region'!A120</f>
        <v>2001</v>
      </c>
      <c r="B118">
        <f>'Fellow By Year Region'!B120</f>
        <v>7</v>
      </c>
      <c r="C118" t="str">
        <f>'Fellow By Year Region'!C120</f>
        <v>Canada</v>
      </c>
      <c r="M118" s="10">
        <f>ROUND(AVERAGE('Fellow By Year Region'!M119:M121),0)</f>
        <v>11</v>
      </c>
      <c r="N118" s="1">
        <f>ROUND(AVERAGE('Fellow By Year Region'!N119:N121),0)</f>
        <v>10025</v>
      </c>
    </row>
    <row r="119" spans="1:14" x14ac:dyDescent="0.25">
      <c r="A119">
        <f>'Fellow By Year Region'!A121</f>
        <v>2002</v>
      </c>
      <c r="B119">
        <f>'Fellow By Year Region'!B121</f>
        <v>7</v>
      </c>
      <c r="C119" t="str">
        <f>'Fellow By Year Region'!C121</f>
        <v>Canada</v>
      </c>
      <c r="M119" s="10">
        <f>ROUND(AVERAGE('Fellow By Year Region'!M120:M122),0)</f>
        <v>12</v>
      </c>
      <c r="N119" s="1">
        <f>ROUND(AVERAGE('Fellow By Year Region'!N120:N122),0)</f>
        <v>10135</v>
      </c>
    </row>
    <row r="120" spans="1:14" x14ac:dyDescent="0.25">
      <c r="A120">
        <f>'Fellow By Year Region'!A122</f>
        <v>2003</v>
      </c>
      <c r="B120">
        <f>'Fellow By Year Region'!B122</f>
        <v>7</v>
      </c>
      <c r="C120" t="str">
        <f>'Fellow By Year Region'!C122</f>
        <v>Canada</v>
      </c>
      <c r="M120" s="10">
        <f>ROUND(AVERAGE('Fellow By Year Region'!M121:M123),0)</f>
        <v>11</v>
      </c>
      <c r="N120" s="1">
        <f>ROUND(AVERAGE('Fellow By Year Region'!N121:N123),0)</f>
        <v>10219</v>
      </c>
    </row>
    <row r="121" spans="1:14" x14ac:dyDescent="0.25">
      <c r="A121">
        <f>'Fellow By Year Region'!A123</f>
        <v>2004</v>
      </c>
      <c r="B121">
        <f>'Fellow By Year Region'!B123</f>
        <v>7</v>
      </c>
      <c r="C121" t="str">
        <f>'Fellow By Year Region'!C123</f>
        <v>Canada</v>
      </c>
      <c r="M121" s="10">
        <f>ROUND(AVERAGE('Fellow By Year Region'!M122:M124),0)</f>
        <v>10</v>
      </c>
      <c r="N121" s="1">
        <f>ROUND(AVERAGE('Fellow By Year Region'!N122:N124),0)</f>
        <v>10277</v>
      </c>
    </row>
    <row r="122" spans="1:14" x14ac:dyDescent="0.25">
      <c r="A122">
        <f>'Fellow By Year Region'!A124</f>
        <v>2005</v>
      </c>
      <c r="B122">
        <f>'Fellow By Year Region'!B124</f>
        <v>7</v>
      </c>
      <c r="C122" t="str">
        <f>'Fellow By Year Region'!C124</f>
        <v>Canada</v>
      </c>
      <c r="M122" s="10">
        <f>ROUND(AVERAGE('Fellow By Year Region'!M123:M125),0)</f>
        <v>11</v>
      </c>
      <c r="N122" s="1">
        <f>ROUND(AVERAGE('Fellow By Year Region'!N123:N125),0)</f>
        <v>10466</v>
      </c>
    </row>
    <row r="123" spans="1:14" x14ac:dyDescent="0.25">
      <c r="A123">
        <f>'Fellow By Year Region'!A125</f>
        <v>2006</v>
      </c>
      <c r="B123">
        <f>'Fellow By Year Region'!B125</f>
        <v>7</v>
      </c>
      <c r="C123" t="str">
        <f>'Fellow By Year Region'!C125</f>
        <v>Canada</v>
      </c>
      <c r="M123" s="10">
        <f>ROUND(AVERAGE('Fellow By Year Region'!M124:M126),0)</f>
        <v>13</v>
      </c>
      <c r="N123" s="1">
        <f>ROUND(AVERAGE('Fellow By Year Region'!N124:N126),0)</f>
        <v>10749</v>
      </c>
    </row>
    <row r="124" spans="1:14" x14ac:dyDescent="0.25">
      <c r="A124">
        <f>'Fellow By Year Region'!A126</f>
        <v>2007</v>
      </c>
      <c r="B124">
        <f>'Fellow By Year Region'!B126</f>
        <v>7</v>
      </c>
      <c r="C124" t="str">
        <f>'Fellow By Year Region'!C126</f>
        <v>Canada</v>
      </c>
      <c r="M124" s="10">
        <f>ROUND(AVERAGE('Fellow By Year Region'!M125:M127),0)</f>
        <v>14</v>
      </c>
      <c r="N124" s="1">
        <f>ROUND(AVERAGE('Fellow By Year Region'!N125:N127),0)</f>
        <v>11525</v>
      </c>
    </row>
    <row r="125" spans="1:14" x14ac:dyDescent="0.25">
      <c r="A125">
        <f>'Fellow By Year Region'!A127</f>
        <v>2008</v>
      </c>
      <c r="B125">
        <f>'Fellow By Year Region'!B127</f>
        <v>7</v>
      </c>
      <c r="C125" t="str">
        <f>'Fellow By Year Region'!C127</f>
        <v>Canada</v>
      </c>
      <c r="M125" s="10">
        <f>ROUND(AVERAGE('Fellow By Year Region'!M126:M128),0)</f>
        <v>15</v>
      </c>
      <c r="N125" s="1">
        <f>ROUND(AVERAGE('Fellow By Year Region'!N126:N128),0)</f>
        <v>12317</v>
      </c>
    </row>
    <row r="126" spans="1:14" x14ac:dyDescent="0.25">
      <c r="A126">
        <f>'Fellow By Year Region'!A128</f>
        <v>2009</v>
      </c>
      <c r="B126">
        <f>'Fellow By Year Region'!B128</f>
        <v>7</v>
      </c>
      <c r="C126" t="str">
        <f>'Fellow By Year Region'!C128</f>
        <v>Canada</v>
      </c>
      <c r="M126" s="10">
        <f>ROUND(AVERAGE('Fellow By Year Region'!M127:M129),0)</f>
        <v>12</v>
      </c>
      <c r="N126" s="1">
        <f>ROUND(AVERAGE('Fellow By Year Region'!N127:N129),0)</f>
        <v>13271</v>
      </c>
    </row>
    <row r="127" spans="1:14" x14ac:dyDescent="0.25">
      <c r="A127">
        <f>'Fellow By Year Region'!A129</f>
        <v>2010</v>
      </c>
      <c r="B127">
        <f>'Fellow By Year Region'!B129</f>
        <v>7</v>
      </c>
      <c r="C127" t="str">
        <f>'Fellow By Year Region'!C129</f>
        <v>Canada</v>
      </c>
      <c r="M127" s="10">
        <f>ROUND(AVERAGE('Fellow By Year Region'!M128:M130),0)</f>
        <v>11</v>
      </c>
      <c r="N127" s="1">
        <f>ROUND(AVERAGE('Fellow By Year Region'!N128:N130),0)</f>
        <v>13819</v>
      </c>
    </row>
    <row r="128" spans="1:14" x14ac:dyDescent="0.25">
      <c r="A128">
        <f>'Fellow By Year Region'!A130</f>
        <v>2011</v>
      </c>
      <c r="B128">
        <f>'Fellow By Year Region'!B130</f>
        <v>7</v>
      </c>
      <c r="C128" t="str">
        <f>'Fellow By Year Region'!C130</f>
        <v>Canada</v>
      </c>
      <c r="M128" s="10">
        <f>ROUND(AVERAGE('Fellow By Year Region'!M129:M131),0)</f>
        <v>9</v>
      </c>
      <c r="N128" s="1">
        <f>ROUND(AVERAGE('Fellow By Year Region'!N129:N131),0)</f>
        <v>14288</v>
      </c>
    </row>
    <row r="129" spans="1:14" x14ac:dyDescent="0.25">
      <c r="A129">
        <f>'Fellow By Year Region'!A131</f>
        <v>2012</v>
      </c>
      <c r="B129">
        <f>'Fellow By Year Region'!B131</f>
        <v>7</v>
      </c>
      <c r="C129" t="str">
        <f>'Fellow By Year Region'!C131</f>
        <v>Canada</v>
      </c>
      <c r="M129" s="10">
        <f>ROUND(AVERAGE('Fellow By Year Region'!M130:M132),0)</f>
        <v>12</v>
      </c>
      <c r="N129" s="1">
        <f>ROUND(AVERAGE('Fellow By Year Region'!N130:N132),0)</f>
        <v>14552</v>
      </c>
    </row>
    <row r="130" spans="1:14" x14ac:dyDescent="0.25">
      <c r="A130">
        <f>'Fellow By Year Region'!A132</f>
        <v>2013</v>
      </c>
      <c r="B130">
        <f>'Fellow By Year Region'!B132</f>
        <v>7</v>
      </c>
      <c r="C130" t="str">
        <f>'Fellow By Year Region'!C132</f>
        <v>Canada</v>
      </c>
      <c r="M130" s="10">
        <f>ROUND(AVERAGE('Fellow By Year Region'!M131:M133),0)</f>
        <v>11</v>
      </c>
      <c r="N130" s="1">
        <f>ROUND(AVERAGE('Fellow By Year Region'!N131:N133),0)</f>
        <v>14842</v>
      </c>
    </row>
    <row r="131" spans="1:14" x14ac:dyDescent="0.25">
      <c r="A131">
        <f>'Fellow By Year Region'!A133</f>
        <v>2014</v>
      </c>
      <c r="B131">
        <f>'Fellow By Year Region'!B133</f>
        <v>7</v>
      </c>
      <c r="C131" t="str">
        <f>'Fellow By Year Region'!C133</f>
        <v>Canada</v>
      </c>
      <c r="M131" s="10">
        <f>ROUND(AVERAGE('Fellow By Year Region'!M132:M134),0)</f>
        <v>14</v>
      </c>
      <c r="N131" s="1">
        <f>ROUND(AVERAGE('Fellow By Year Region'!N132:N134),0)</f>
        <v>15144</v>
      </c>
    </row>
    <row r="132" spans="1:14" x14ac:dyDescent="0.25">
      <c r="A132">
        <f>'Fellow By Year Region'!A134</f>
        <v>2015</v>
      </c>
      <c r="B132">
        <f>'Fellow By Year Region'!B134</f>
        <v>7</v>
      </c>
      <c r="C132" t="str">
        <f>'Fellow By Year Region'!C134</f>
        <v>Canada</v>
      </c>
      <c r="M132" s="10">
        <f>ROUND(AVERAGE('Fellow By Year Region'!M133:M135),0)</f>
        <v>12</v>
      </c>
      <c r="N132" s="1">
        <f>ROUND(AVERAGE('Fellow By Year Region'!N133:N135),0)</f>
        <v>15433</v>
      </c>
    </row>
    <row r="133" spans="1:14" x14ac:dyDescent="0.25">
      <c r="A133">
        <f>'Fellow By Year Region'!A135</f>
        <v>2016</v>
      </c>
      <c r="B133">
        <f>'Fellow By Year Region'!B135</f>
        <v>7</v>
      </c>
      <c r="C133" t="str">
        <f>'Fellow By Year Region'!C135</f>
        <v>Canada</v>
      </c>
      <c r="M133" s="10">
        <f>ROUND(AVERAGE('Fellow By Year Region'!M134:M136),0)</f>
        <v>16</v>
      </c>
      <c r="N133" s="1">
        <f>ROUND(AVERAGE('Fellow By Year Region'!N134:N136),0)</f>
        <v>15332</v>
      </c>
    </row>
    <row r="134" spans="1:14" x14ac:dyDescent="0.25">
      <c r="A134">
        <f>'Fellow By Year Region'!A136</f>
        <v>2017</v>
      </c>
      <c r="B134">
        <f>'Fellow By Year Region'!B136</f>
        <v>7</v>
      </c>
      <c r="C134" t="str">
        <f>'Fellow By Year Region'!C136</f>
        <v>Canada</v>
      </c>
      <c r="M134" s="10">
        <f>ROUND(AVERAGE('Fellow By Year Region'!M135:M136),0)</f>
        <v>15</v>
      </c>
      <c r="N134" s="1">
        <f>ROUND(AVERAGE('Fellow By Year Region'!N135:N136),0)</f>
        <v>15252</v>
      </c>
    </row>
    <row r="135" spans="1:14" x14ac:dyDescent="0.25">
      <c r="A135">
        <f>'Fellow By Year Region'!A137</f>
        <v>1999</v>
      </c>
      <c r="B135">
        <f>'Fellow By Year Region'!B137</f>
        <v>8</v>
      </c>
      <c r="C135" t="str">
        <f>'Fellow By Year Region'!C137</f>
        <v>Europe, Middle East, Africa</v>
      </c>
      <c r="M135" s="10">
        <f>ROUND(AVERAGE('Fellow By Year Region'!M137:M138),0)</f>
        <v>45</v>
      </c>
      <c r="N135" s="1">
        <f>ROUND(AVERAGE('Fellow By Year Region'!N137:N138),0)</f>
        <v>25553</v>
      </c>
    </row>
    <row r="136" spans="1:14" x14ac:dyDescent="0.25">
      <c r="A136">
        <f>'Fellow By Year Region'!A138</f>
        <v>2000</v>
      </c>
      <c r="B136">
        <f>'Fellow By Year Region'!B138</f>
        <v>8</v>
      </c>
      <c r="C136" t="str">
        <f>'Fellow By Year Region'!C138</f>
        <v>Europe, Middle East, Africa</v>
      </c>
      <c r="M136" s="10">
        <f>ROUND(AVERAGE('Fellow By Year Region'!M137:M139),0)</f>
        <v>42</v>
      </c>
      <c r="N136" s="1">
        <f>ROUND(AVERAGE('Fellow By Year Region'!N137:N139),0)</f>
        <v>26553</v>
      </c>
    </row>
    <row r="137" spans="1:14" x14ac:dyDescent="0.25">
      <c r="A137">
        <f>'Fellow By Year Region'!A139</f>
        <v>2001</v>
      </c>
      <c r="B137">
        <f>'Fellow By Year Region'!B139</f>
        <v>8</v>
      </c>
      <c r="C137" t="str">
        <f>'Fellow By Year Region'!C139</f>
        <v>Europe, Middle East, Africa</v>
      </c>
      <c r="M137" s="10">
        <f>ROUND(AVERAGE('Fellow By Year Region'!M138:M140),0)</f>
        <v>38</v>
      </c>
      <c r="N137" s="1">
        <f>ROUND(AVERAGE('Fellow By Year Region'!N138:N140),0)</f>
        <v>28566</v>
      </c>
    </row>
    <row r="138" spans="1:14" x14ac:dyDescent="0.25">
      <c r="A138">
        <f>'Fellow By Year Region'!A140</f>
        <v>2002</v>
      </c>
      <c r="B138">
        <f>'Fellow By Year Region'!B140</f>
        <v>8</v>
      </c>
      <c r="C138" t="str">
        <f>'Fellow By Year Region'!C140</f>
        <v>Europe, Middle East, Africa</v>
      </c>
      <c r="M138" s="10">
        <f>ROUND(AVERAGE('Fellow By Year Region'!M139:M141),0)</f>
        <v>37</v>
      </c>
      <c r="N138" s="1">
        <f>ROUND(AVERAGE('Fellow By Year Region'!N139:N141),0)</f>
        <v>29930</v>
      </c>
    </row>
    <row r="139" spans="1:14" x14ac:dyDescent="0.25">
      <c r="A139">
        <f>'Fellow By Year Region'!A141</f>
        <v>2003</v>
      </c>
      <c r="B139">
        <f>'Fellow By Year Region'!B141</f>
        <v>8</v>
      </c>
      <c r="C139" t="str">
        <f>'Fellow By Year Region'!C141</f>
        <v>Europe, Middle East, Africa</v>
      </c>
      <c r="M139" s="10">
        <f>ROUND(AVERAGE('Fellow By Year Region'!M140:M142),0)</f>
        <v>37</v>
      </c>
      <c r="N139" s="1">
        <f>ROUND(AVERAGE('Fellow By Year Region'!N140:N142),0)</f>
        <v>30424</v>
      </c>
    </row>
    <row r="140" spans="1:14" x14ac:dyDescent="0.25">
      <c r="A140">
        <f>'Fellow By Year Region'!A142</f>
        <v>2004</v>
      </c>
      <c r="B140">
        <f>'Fellow By Year Region'!B142</f>
        <v>8</v>
      </c>
      <c r="C140" t="str">
        <f>'Fellow By Year Region'!C142</f>
        <v>Europe, Middle East, Africa</v>
      </c>
      <c r="M140" s="10">
        <f>ROUND(AVERAGE('Fellow By Year Region'!M141:M143),0)</f>
        <v>42</v>
      </c>
      <c r="N140" s="1">
        <f>ROUND(AVERAGE('Fellow By Year Region'!N141:N143),0)</f>
        <v>31404</v>
      </c>
    </row>
    <row r="141" spans="1:14" x14ac:dyDescent="0.25">
      <c r="A141">
        <f>'Fellow By Year Region'!A143</f>
        <v>2005</v>
      </c>
      <c r="B141">
        <f>'Fellow By Year Region'!B143</f>
        <v>8</v>
      </c>
      <c r="C141" t="str">
        <f>'Fellow By Year Region'!C143</f>
        <v>Europe, Middle East, Africa</v>
      </c>
      <c r="M141" s="10">
        <f>ROUND(AVERAGE('Fellow By Year Region'!M142:M144),0)</f>
        <v>47</v>
      </c>
      <c r="N141" s="1">
        <f>ROUND(AVERAGE('Fellow By Year Region'!N142:N144),0)</f>
        <v>33109</v>
      </c>
    </row>
    <row r="142" spans="1:14" x14ac:dyDescent="0.25">
      <c r="A142">
        <f>'Fellow By Year Region'!A144</f>
        <v>2006</v>
      </c>
      <c r="B142">
        <f>'Fellow By Year Region'!B144</f>
        <v>8</v>
      </c>
      <c r="C142" t="str">
        <f>'Fellow By Year Region'!C144</f>
        <v>Europe, Middle East, Africa</v>
      </c>
      <c r="M142" s="10">
        <f>ROUND(AVERAGE('Fellow By Year Region'!M143:M145),0)</f>
        <v>53</v>
      </c>
      <c r="N142" s="1">
        <f>ROUND(AVERAGE('Fellow By Year Region'!N143:N145),0)</f>
        <v>35378</v>
      </c>
    </row>
    <row r="143" spans="1:14" x14ac:dyDescent="0.25">
      <c r="A143">
        <f>'Fellow By Year Region'!A145</f>
        <v>2007</v>
      </c>
      <c r="B143">
        <f>'Fellow By Year Region'!B145</f>
        <v>8</v>
      </c>
      <c r="C143" t="str">
        <f>'Fellow By Year Region'!C145</f>
        <v>Europe, Middle East, Africa</v>
      </c>
      <c r="M143" s="10">
        <f>ROUND(AVERAGE('Fellow By Year Region'!M144:M146),0)</f>
        <v>54</v>
      </c>
      <c r="N143" s="1">
        <f>ROUND(AVERAGE('Fellow By Year Region'!N144:N146),0)</f>
        <v>39465</v>
      </c>
    </row>
    <row r="144" spans="1:14" x14ac:dyDescent="0.25">
      <c r="A144">
        <f>'Fellow By Year Region'!A146</f>
        <v>2008</v>
      </c>
      <c r="B144">
        <f>'Fellow By Year Region'!B146</f>
        <v>8</v>
      </c>
      <c r="C144" t="str">
        <f>'Fellow By Year Region'!C146</f>
        <v>Europe, Middle East, Africa</v>
      </c>
      <c r="M144" s="10">
        <f>ROUND(AVERAGE('Fellow By Year Region'!M145:M147),0)</f>
        <v>57</v>
      </c>
      <c r="N144" s="1">
        <f>ROUND(AVERAGE('Fellow By Year Region'!N145:N147),0)</f>
        <v>44281</v>
      </c>
    </row>
    <row r="145" spans="1:14" x14ac:dyDescent="0.25">
      <c r="A145">
        <f>'Fellow By Year Region'!A147</f>
        <v>2009</v>
      </c>
      <c r="B145">
        <f>'Fellow By Year Region'!B147</f>
        <v>8</v>
      </c>
      <c r="C145" t="str">
        <f>'Fellow By Year Region'!C147</f>
        <v>Europe, Middle East, Africa</v>
      </c>
      <c r="M145" s="10">
        <f>ROUND(AVERAGE('Fellow By Year Region'!M146:M148),0)</f>
        <v>56</v>
      </c>
      <c r="N145" s="1">
        <f>ROUND(AVERAGE('Fellow By Year Region'!N146:N148),0)</f>
        <v>49780</v>
      </c>
    </row>
    <row r="146" spans="1:14" x14ac:dyDescent="0.25">
      <c r="A146">
        <f>'Fellow By Year Region'!A148</f>
        <v>2010</v>
      </c>
      <c r="B146">
        <f>'Fellow By Year Region'!B148</f>
        <v>8</v>
      </c>
      <c r="C146" t="str">
        <f>'Fellow By Year Region'!C148</f>
        <v>Europe, Middle East, Africa</v>
      </c>
      <c r="M146" s="10">
        <f>ROUND(AVERAGE('Fellow By Year Region'!M147:M149),0)</f>
        <v>63</v>
      </c>
      <c r="N146" s="1">
        <f>ROUND(AVERAGE('Fellow By Year Region'!N147:N149),0)</f>
        <v>53753</v>
      </c>
    </row>
    <row r="147" spans="1:14" x14ac:dyDescent="0.25">
      <c r="A147">
        <f>'Fellow By Year Region'!A149</f>
        <v>2011</v>
      </c>
      <c r="B147">
        <f>'Fellow By Year Region'!B149</f>
        <v>8</v>
      </c>
      <c r="C147" t="str">
        <f>'Fellow By Year Region'!C149</f>
        <v>Europe, Middle East, Africa</v>
      </c>
      <c r="M147" s="10">
        <f>ROUND(AVERAGE('Fellow By Year Region'!M148:M150),0)</f>
        <v>65</v>
      </c>
      <c r="N147" s="1">
        <f>ROUND(AVERAGE('Fellow By Year Region'!N148:N150),0)</f>
        <v>57101</v>
      </c>
    </row>
    <row r="148" spans="1:14" x14ac:dyDescent="0.25">
      <c r="A148">
        <f>'Fellow By Year Region'!A150</f>
        <v>2012</v>
      </c>
      <c r="B148">
        <f>'Fellow By Year Region'!B150</f>
        <v>8</v>
      </c>
      <c r="C148" t="str">
        <f>'Fellow By Year Region'!C150</f>
        <v>Europe, Middle East, Africa</v>
      </c>
      <c r="M148" s="10">
        <f>ROUND(AVERAGE('Fellow By Year Region'!M149:M151),0)</f>
        <v>70</v>
      </c>
      <c r="N148" s="1">
        <f>ROUND(AVERAGE('Fellow By Year Region'!N149:N151),0)</f>
        <v>60105</v>
      </c>
    </row>
    <row r="149" spans="1:14" x14ac:dyDescent="0.25">
      <c r="A149">
        <f>'Fellow By Year Region'!A151</f>
        <v>2013</v>
      </c>
      <c r="B149">
        <f>'Fellow By Year Region'!B151</f>
        <v>8</v>
      </c>
      <c r="C149" t="str">
        <f>'Fellow By Year Region'!C151</f>
        <v>Europe, Middle East, Africa</v>
      </c>
      <c r="M149" s="10">
        <f>ROUND(AVERAGE('Fellow By Year Region'!M150:M152),0)</f>
        <v>64</v>
      </c>
      <c r="N149" s="1">
        <f>ROUND(AVERAGE('Fellow By Year Region'!N150:N152),0)</f>
        <v>62556</v>
      </c>
    </row>
    <row r="150" spans="1:14" x14ac:dyDescent="0.25">
      <c r="A150">
        <f>'Fellow By Year Region'!A152</f>
        <v>2014</v>
      </c>
      <c r="B150">
        <f>'Fellow By Year Region'!B152</f>
        <v>8</v>
      </c>
      <c r="C150" t="str">
        <f>'Fellow By Year Region'!C152</f>
        <v>Europe, Middle East, Africa</v>
      </c>
      <c r="M150" s="10">
        <f>ROUND(AVERAGE('Fellow By Year Region'!M151:M153),0)</f>
        <v>59</v>
      </c>
      <c r="N150" s="1">
        <f>ROUND(AVERAGE('Fellow By Year Region'!N151:N153),0)</f>
        <v>64288</v>
      </c>
    </row>
    <row r="151" spans="1:14" x14ac:dyDescent="0.25">
      <c r="A151">
        <f>'Fellow By Year Region'!A153</f>
        <v>2015</v>
      </c>
      <c r="B151">
        <f>'Fellow By Year Region'!B153</f>
        <v>8</v>
      </c>
      <c r="C151" t="str">
        <f>'Fellow By Year Region'!C153</f>
        <v>Europe, Middle East, Africa</v>
      </c>
      <c r="M151" s="10">
        <f>ROUND(AVERAGE('Fellow By Year Region'!M152:M154),0)</f>
        <v>58</v>
      </c>
      <c r="N151" s="1">
        <f>ROUND(AVERAGE('Fellow By Year Region'!N152:N154),0)</f>
        <v>65375</v>
      </c>
    </row>
    <row r="152" spans="1:14" x14ac:dyDescent="0.25">
      <c r="A152">
        <f>'Fellow By Year Region'!A154</f>
        <v>2016</v>
      </c>
      <c r="B152">
        <f>'Fellow By Year Region'!B154</f>
        <v>8</v>
      </c>
      <c r="C152" t="str">
        <f>'Fellow By Year Region'!C154</f>
        <v>Europe, Middle East, Africa</v>
      </c>
      <c r="M152" s="10">
        <f>ROUND(AVERAGE('Fellow By Year Region'!M153:M155),0)</f>
        <v>60</v>
      </c>
      <c r="N152" s="1">
        <f>ROUND(AVERAGE('Fellow By Year Region'!N153:N155),0)</f>
        <v>65392</v>
      </c>
    </row>
    <row r="153" spans="1:14" x14ac:dyDescent="0.25">
      <c r="A153">
        <f>'Fellow By Year Region'!A155</f>
        <v>2017</v>
      </c>
      <c r="B153">
        <f>'Fellow By Year Region'!B155</f>
        <v>8</v>
      </c>
      <c r="C153" t="str">
        <f>'Fellow By Year Region'!C155</f>
        <v>Europe, Middle East, Africa</v>
      </c>
      <c r="M153" s="10">
        <f>ROUND(AVERAGE('Fellow By Year Region'!M154:M155),0)</f>
        <v>63</v>
      </c>
      <c r="N153" s="1">
        <f>ROUND(AVERAGE('Fellow By Year Region'!N154:N155),0)</f>
        <v>65304</v>
      </c>
    </row>
    <row r="154" spans="1:14" x14ac:dyDescent="0.25">
      <c r="A154">
        <f>'Fellow By Year Region'!A156</f>
        <v>1999</v>
      </c>
      <c r="B154">
        <f>'Fellow By Year Region'!B156</f>
        <v>9</v>
      </c>
      <c r="C154" t="str">
        <f>'Fellow By Year Region'!C156</f>
        <v>Latin  America</v>
      </c>
      <c r="M154" s="10">
        <f>ROUND(AVERAGE('Fellow By Year Region'!M156:M157),0)</f>
        <v>4</v>
      </c>
      <c r="N154" s="1">
        <f>ROUND(AVERAGE('Fellow By Year Region'!N156:N157),0)</f>
        <v>4839</v>
      </c>
    </row>
    <row r="155" spans="1:14" x14ac:dyDescent="0.25">
      <c r="A155">
        <f>'Fellow By Year Region'!A157</f>
        <v>2000</v>
      </c>
      <c r="B155">
        <f>'Fellow By Year Region'!B157</f>
        <v>9</v>
      </c>
      <c r="C155" t="str">
        <f>'Fellow By Year Region'!C157</f>
        <v>Latin  America</v>
      </c>
      <c r="M155" s="10">
        <f>ROUND(AVERAGE('Fellow By Year Region'!M156:M158),0)</f>
        <v>3</v>
      </c>
      <c r="N155" s="1">
        <f>ROUND(AVERAGE('Fellow By Year Region'!N156:N158),0)</f>
        <v>4872</v>
      </c>
    </row>
    <row r="156" spans="1:14" x14ac:dyDescent="0.25">
      <c r="A156">
        <f>'Fellow By Year Region'!A158</f>
        <v>2001</v>
      </c>
      <c r="B156">
        <f>'Fellow By Year Region'!B158</f>
        <v>9</v>
      </c>
      <c r="C156" t="str">
        <f>'Fellow By Year Region'!C158</f>
        <v>Latin  America</v>
      </c>
      <c r="M156" s="10">
        <f>ROUND(AVERAGE('Fellow By Year Region'!M157:M159),0)</f>
        <v>3</v>
      </c>
      <c r="N156" s="1">
        <f>ROUND(AVERAGE('Fellow By Year Region'!N157:N159),0)</f>
        <v>5012</v>
      </c>
    </row>
    <row r="157" spans="1:14" x14ac:dyDescent="0.25">
      <c r="A157">
        <f>'Fellow By Year Region'!A159</f>
        <v>2002</v>
      </c>
      <c r="B157">
        <f>'Fellow By Year Region'!B159</f>
        <v>9</v>
      </c>
      <c r="C157" t="str">
        <f>'Fellow By Year Region'!C159</f>
        <v>Latin  America</v>
      </c>
      <c r="M157" s="10">
        <f>ROUND(AVERAGE('Fellow By Year Region'!M158:M160),0)</f>
        <v>2</v>
      </c>
      <c r="N157" s="1">
        <f>ROUND(AVERAGE('Fellow By Year Region'!N158:N160),0)</f>
        <v>5048</v>
      </c>
    </row>
    <row r="158" spans="1:14" x14ac:dyDescent="0.25">
      <c r="A158">
        <f>'Fellow By Year Region'!A160</f>
        <v>2003</v>
      </c>
      <c r="B158">
        <f>'Fellow By Year Region'!B160</f>
        <v>9</v>
      </c>
      <c r="C158" t="str">
        <f>'Fellow By Year Region'!C160</f>
        <v>Latin  America</v>
      </c>
      <c r="M158" s="10">
        <f>ROUND(AVERAGE('Fellow By Year Region'!M159:M161),0)</f>
        <v>1</v>
      </c>
      <c r="N158" s="1">
        <f>ROUND(AVERAGE('Fellow By Year Region'!N159:N161),0)</f>
        <v>5030</v>
      </c>
    </row>
    <row r="159" spans="1:14" x14ac:dyDescent="0.25">
      <c r="A159">
        <f>'Fellow By Year Region'!A161</f>
        <v>2004</v>
      </c>
      <c r="B159">
        <f>'Fellow By Year Region'!B161</f>
        <v>9</v>
      </c>
      <c r="C159" t="str">
        <f>'Fellow By Year Region'!C161</f>
        <v>Latin  America</v>
      </c>
      <c r="M159" s="10">
        <f>ROUND(AVERAGE('Fellow By Year Region'!M160:M162),0)</f>
        <v>2</v>
      </c>
      <c r="N159" s="1">
        <f>ROUND(AVERAGE('Fellow By Year Region'!N160:N162),0)</f>
        <v>5058</v>
      </c>
    </row>
    <row r="160" spans="1:14" x14ac:dyDescent="0.25">
      <c r="A160">
        <f>'Fellow By Year Region'!A162</f>
        <v>2005</v>
      </c>
      <c r="B160">
        <f>'Fellow By Year Region'!B162</f>
        <v>9</v>
      </c>
      <c r="C160" t="str">
        <f>'Fellow By Year Region'!C162</f>
        <v>Latin  America</v>
      </c>
      <c r="M160" s="10">
        <f>ROUND(AVERAGE('Fellow By Year Region'!M161:M163),0)</f>
        <v>2</v>
      </c>
      <c r="N160" s="1">
        <f>ROUND(AVERAGE('Fellow By Year Region'!N161:N163),0)</f>
        <v>5220</v>
      </c>
    </row>
    <row r="161" spans="1:14" x14ac:dyDescent="0.25">
      <c r="A161">
        <f>'Fellow By Year Region'!A163</f>
        <v>2006</v>
      </c>
      <c r="B161">
        <f>'Fellow By Year Region'!B163</f>
        <v>9</v>
      </c>
      <c r="C161" t="str">
        <f>'Fellow By Year Region'!C163</f>
        <v>Latin  America</v>
      </c>
      <c r="M161" s="10">
        <f>ROUND(AVERAGE('Fellow By Year Region'!M162:M164),0)</f>
        <v>2</v>
      </c>
      <c r="N161" s="1">
        <f>ROUND(AVERAGE('Fellow By Year Region'!N162:N164),0)</f>
        <v>5509</v>
      </c>
    </row>
    <row r="162" spans="1:14" x14ac:dyDescent="0.25">
      <c r="A162">
        <f>'Fellow By Year Region'!A164</f>
        <v>2007</v>
      </c>
      <c r="B162">
        <f>'Fellow By Year Region'!B164</f>
        <v>9</v>
      </c>
      <c r="C162" t="str">
        <f>'Fellow By Year Region'!C164</f>
        <v>Latin  America</v>
      </c>
      <c r="M162" s="10">
        <f>ROUND(AVERAGE('Fellow By Year Region'!M163:M165),0)</f>
        <v>1</v>
      </c>
      <c r="N162" s="1">
        <f>ROUND(AVERAGE('Fellow By Year Region'!N163:N165),0)</f>
        <v>6161</v>
      </c>
    </row>
    <row r="163" spans="1:14" x14ac:dyDescent="0.25">
      <c r="A163">
        <f>'Fellow By Year Region'!A165</f>
        <v>2008</v>
      </c>
      <c r="B163">
        <f>'Fellow By Year Region'!B165</f>
        <v>9</v>
      </c>
      <c r="C163" t="str">
        <f>'Fellow By Year Region'!C165</f>
        <v>Latin  America</v>
      </c>
      <c r="M163" s="10">
        <f>ROUND(AVERAGE('Fellow By Year Region'!M164:M166),0)</f>
        <v>0</v>
      </c>
      <c r="N163" s="1">
        <f>ROUND(AVERAGE('Fellow By Year Region'!N164:N166),0)</f>
        <v>6998</v>
      </c>
    </row>
    <row r="164" spans="1:14" x14ac:dyDescent="0.25">
      <c r="A164">
        <f>'Fellow By Year Region'!A166</f>
        <v>2009</v>
      </c>
      <c r="B164">
        <f>'Fellow By Year Region'!B166</f>
        <v>9</v>
      </c>
      <c r="C164" t="str">
        <f>'Fellow By Year Region'!C166</f>
        <v>Latin  America</v>
      </c>
      <c r="M164" s="10">
        <f>ROUND(AVERAGE('Fellow By Year Region'!M165:M167),0)</f>
        <v>1</v>
      </c>
      <c r="N164" s="1">
        <f>ROUND(AVERAGE('Fellow By Year Region'!N165:N167),0)</f>
        <v>7945</v>
      </c>
    </row>
    <row r="165" spans="1:14" x14ac:dyDescent="0.25">
      <c r="A165">
        <f>'Fellow By Year Region'!A167</f>
        <v>2010</v>
      </c>
      <c r="B165">
        <f>'Fellow By Year Region'!B167</f>
        <v>9</v>
      </c>
      <c r="C165" t="str">
        <f>'Fellow By Year Region'!C167</f>
        <v>Latin  America</v>
      </c>
      <c r="M165" s="10">
        <f>ROUND(AVERAGE('Fellow By Year Region'!M166:M168),0)</f>
        <v>2</v>
      </c>
      <c r="N165" s="1">
        <f>ROUND(AVERAGE('Fellow By Year Region'!N166:N168),0)</f>
        <v>8305</v>
      </c>
    </row>
    <row r="166" spans="1:14" x14ac:dyDescent="0.25">
      <c r="A166">
        <f>'Fellow By Year Region'!A168</f>
        <v>2011</v>
      </c>
      <c r="B166">
        <f>'Fellow By Year Region'!B168</f>
        <v>9</v>
      </c>
      <c r="C166" t="str">
        <f>'Fellow By Year Region'!C168</f>
        <v>Latin  America</v>
      </c>
      <c r="M166" s="10">
        <f>ROUND(AVERAGE('Fellow By Year Region'!M167:M169),0)</f>
        <v>3</v>
      </c>
      <c r="N166" s="1">
        <f>ROUND(AVERAGE('Fellow By Year Region'!N167:N169),0)</f>
        <v>8823</v>
      </c>
    </row>
    <row r="167" spans="1:14" x14ac:dyDescent="0.25">
      <c r="A167">
        <f>'Fellow By Year Region'!A169</f>
        <v>2012</v>
      </c>
      <c r="B167">
        <f>'Fellow By Year Region'!B169</f>
        <v>9</v>
      </c>
      <c r="C167" t="str">
        <f>'Fellow By Year Region'!C169</f>
        <v>Latin  America</v>
      </c>
      <c r="M167" s="10">
        <f>ROUND(AVERAGE('Fellow By Year Region'!M168:M170),0)</f>
        <v>2</v>
      </c>
      <c r="N167" s="1">
        <f>ROUND(AVERAGE('Fellow By Year Region'!N168:N170),0)</f>
        <v>9405</v>
      </c>
    </row>
    <row r="168" spans="1:14" x14ac:dyDescent="0.25">
      <c r="A168">
        <f>'Fellow By Year Region'!A170</f>
        <v>2013</v>
      </c>
      <c r="B168">
        <f>'Fellow By Year Region'!B170</f>
        <v>9</v>
      </c>
      <c r="C168" t="str">
        <f>'Fellow By Year Region'!C170</f>
        <v>Latin  America</v>
      </c>
      <c r="M168" s="10">
        <f>ROUND(AVERAGE('Fellow By Year Region'!M169:M171),0)</f>
        <v>2</v>
      </c>
      <c r="N168" s="1">
        <f>ROUND(AVERAGE('Fellow By Year Region'!N169:N171),0)</f>
        <v>10380</v>
      </c>
    </row>
    <row r="169" spans="1:14" x14ac:dyDescent="0.25">
      <c r="A169">
        <f>'Fellow By Year Region'!A171</f>
        <v>2014</v>
      </c>
      <c r="B169">
        <f>'Fellow By Year Region'!B171</f>
        <v>9</v>
      </c>
      <c r="C169" t="str">
        <f>'Fellow By Year Region'!C171</f>
        <v>Latin  America</v>
      </c>
      <c r="M169" s="10">
        <f>ROUND(AVERAGE('Fellow By Year Region'!M170:M172),0)</f>
        <v>2</v>
      </c>
      <c r="N169" s="1">
        <f>ROUND(AVERAGE('Fellow By Year Region'!N170:N172),0)</f>
        <v>11106</v>
      </c>
    </row>
    <row r="170" spans="1:14" x14ac:dyDescent="0.25">
      <c r="A170">
        <f>'Fellow By Year Region'!A172</f>
        <v>2015</v>
      </c>
      <c r="B170">
        <f>'Fellow By Year Region'!B172</f>
        <v>9</v>
      </c>
      <c r="C170" t="str">
        <f>'Fellow By Year Region'!C172</f>
        <v>Latin  America</v>
      </c>
      <c r="M170" s="10">
        <f>ROUND(AVERAGE('Fellow By Year Region'!M171:M173),0)</f>
        <v>3</v>
      </c>
      <c r="N170" s="1">
        <f>ROUND(AVERAGE('Fellow By Year Region'!N171:N173),0)</f>
        <v>11551</v>
      </c>
    </row>
    <row r="171" spans="1:14" x14ac:dyDescent="0.25">
      <c r="A171">
        <f>'Fellow By Year Region'!A173</f>
        <v>2016</v>
      </c>
      <c r="B171">
        <f>'Fellow By Year Region'!B173</f>
        <v>9</v>
      </c>
      <c r="C171" t="str">
        <f>'Fellow By Year Region'!C173</f>
        <v>Latin  America</v>
      </c>
      <c r="M171" s="10">
        <f>ROUND(AVERAGE('Fellow By Year Region'!M172:M174),0)</f>
        <v>2</v>
      </c>
      <c r="N171" s="1">
        <f>ROUND(AVERAGE('Fellow By Year Region'!N172:N174),0)</f>
        <v>11545</v>
      </c>
    </row>
    <row r="172" spans="1:14" x14ac:dyDescent="0.25">
      <c r="A172">
        <f>'Fellow By Year Region'!A174</f>
        <v>2017</v>
      </c>
      <c r="B172">
        <f>'Fellow By Year Region'!B174</f>
        <v>9</v>
      </c>
      <c r="C172" t="str">
        <f>'Fellow By Year Region'!C174</f>
        <v>Latin  America</v>
      </c>
      <c r="M172" s="10">
        <f>ROUND(AVERAGE('Fellow By Year Region'!M173:M174),0)</f>
        <v>3</v>
      </c>
      <c r="N172" s="1">
        <f>ROUND(AVERAGE('Fellow By Year Region'!N173:N174),0)</f>
        <v>11464</v>
      </c>
    </row>
    <row r="173" spans="1:14" x14ac:dyDescent="0.25">
      <c r="A173">
        <f>'Fellow By Year Region'!A175</f>
        <v>1999</v>
      </c>
      <c r="B173">
        <f>'Fellow By Year Region'!B175</f>
        <v>10</v>
      </c>
      <c r="C173" t="str">
        <f>'Fellow By Year Region'!C175</f>
        <v>Asia and Pacific</v>
      </c>
      <c r="M173" s="10">
        <f>ROUND(AVERAGE('Fellow By Year Region'!M175:M176),0)</f>
        <v>33</v>
      </c>
      <c r="N173" s="1">
        <f>ROUND(AVERAGE('Fellow By Year Region'!N175:N176),0)</f>
        <v>28134</v>
      </c>
    </row>
    <row r="174" spans="1:14" x14ac:dyDescent="0.25">
      <c r="A174">
        <f>'Fellow By Year Region'!A176</f>
        <v>2000</v>
      </c>
      <c r="B174">
        <f>'Fellow By Year Region'!B176</f>
        <v>10</v>
      </c>
      <c r="C174" t="str">
        <f>'Fellow By Year Region'!C176</f>
        <v>Asia and Pacific</v>
      </c>
      <c r="M174" s="10">
        <f>ROUND(AVERAGE('Fellow By Year Region'!M175:M177),0)</f>
        <v>37</v>
      </c>
      <c r="N174" s="1">
        <f>ROUND(AVERAGE('Fellow By Year Region'!N175:N177),0)</f>
        <v>29494</v>
      </c>
    </row>
    <row r="175" spans="1:14" x14ac:dyDescent="0.25">
      <c r="A175">
        <f>'Fellow By Year Region'!A177</f>
        <v>2001</v>
      </c>
      <c r="B175">
        <f>'Fellow By Year Region'!B177</f>
        <v>10</v>
      </c>
      <c r="C175" t="str">
        <f>'Fellow By Year Region'!C177</f>
        <v>Asia and Pacific</v>
      </c>
      <c r="M175" s="10">
        <f>ROUND(AVERAGE('Fellow By Year Region'!M176:M178),0)</f>
        <v>46</v>
      </c>
      <c r="N175" s="1">
        <f>ROUND(AVERAGE('Fellow By Year Region'!N176:N178),0)</f>
        <v>31637</v>
      </c>
    </row>
    <row r="176" spans="1:14" x14ac:dyDescent="0.25">
      <c r="A176">
        <f>'Fellow By Year Region'!A178</f>
        <v>2002</v>
      </c>
      <c r="B176">
        <f>'Fellow By Year Region'!B178</f>
        <v>10</v>
      </c>
      <c r="C176" t="str">
        <f>'Fellow By Year Region'!C178</f>
        <v>Asia and Pacific</v>
      </c>
      <c r="M176" s="10">
        <f>ROUND(AVERAGE('Fellow By Year Region'!M177:M179),0)</f>
        <v>54</v>
      </c>
      <c r="N176" s="1">
        <f>ROUND(AVERAGE('Fellow By Year Region'!N177:N179),0)</f>
        <v>32085</v>
      </c>
    </row>
    <row r="177" spans="1:14" x14ac:dyDescent="0.25">
      <c r="A177">
        <f>'Fellow By Year Region'!A179</f>
        <v>2003</v>
      </c>
      <c r="B177">
        <f>'Fellow By Year Region'!B179</f>
        <v>10</v>
      </c>
      <c r="C177" t="str">
        <f>'Fellow By Year Region'!C179</f>
        <v>Asia and Pacific</v>
      </c>
      <c r="M177" s="10">
        <f>ROUND(AVERAGE('Fellow By Year Region'!M178:M180),0)</f>
        <v>55</v>
      </c>
      <c r="N177" s="1">
        <f>ROUND(AVERAGE('Fellow By Year Region'!N178:N180),0)</f>
        <v>32254</v>
      </c>
    </row>
    <row r="178" spans="1:14" x14ac:dyDescent="0.25">
      <c r="A178">
        <f>'Fellow By Year Region'!A180</f>
        <v>2004</v>
      </c>
      <c r="B178">
        <f>'Fellow By Year Region'!B180</f>
        <v>10</v>
      </c>
      <c r="C178" t="str">
        <f>'Fellow By Year Region'!C180</f>
        <v>Asia and Pacific</v>
      </c>
      <c r="M178" s="10">
        <f>ROUND(AVERAGE('Fellow By Year Region'!M179:M181),0)</f>
        <v>49</v>
      </c>
      <c r="N178" s="1">
        <f>ROUND(AVERAGE('Fellow By Year Region'!N179:N181),0)</f>
        <v>34215</v>
      </c>
    </row>
    <row r="179" spans="1:14" x14ac:dyDescent="0.25">
      <c r="A179">
        <f>'Fellow By Year Region'!A181</f>
        <v>2005</v>
      </c>
      <c r="B179">
        <f>'Fellow By Year Region'!B181</f>
        <v>10</v>
      </c>
      <c r="C179" t="str">
        <f>'Fellow By Year Region'!C181</f>
        <v>Asia and Pacific</v>
      </c>
      <c r="M179" s="10">
        <f>ROUND(AVERAGE('Fellow By Year Region'!M180:M182),0)</f>
        <v>46</v>
      </c>
      <c r="N179" s="1">
        <f>ROUND(AVERAGE('Fellow By Year Region'!N180:N182),0)</f>
        <v>37114</v>
      </c>
    </row>
    <row r="180" spans="1:14" x14ac:dyDescent="0.25">
      <c r="A180">
        <f>'Fellow By Year Region'!A182</f>
        <v>2006</v>
      </c>
      <c r="B180">
        <f>'Fellow By Year Region'!B182</f>
        <v>10</v>
      </c>
      <c r="C180" t="str">
        <f>'Fellow By Year Region'!C182</f>
        <v>Asia and Pacific</v>
      </c>
      <c r="M180" s="10">
        <f>ROUND(AVERAGE('Fellow By Year Region'!M181:M183),0)</f>
        <v>47</v>
      </c>
      <c r="N180" s="1">
        <f>ROUND(AVERAGE('Fellow By Year Region'!N181:N183),0)</f>
        <v>38569</v>
      </c>
    </row>
    <row r="181" spans="1:14" x14ac:dyDescent="0.25">
      <c r="A181">
        <f>'Fellow By Year Region'!A183</f>
        <v>2007</v>
      </c>
      <c r="B181">
        <f>'Fellow By Year Region'!B183</f>
        <v>10</v>
      </c>
      <c r="C181" t="str">
        <f>'Fellow By Year Region'!C183</f>
        <v>Asia and Pacific</v>
      </c>
      <c r="M181" s="10">
        <f>ROUND(AVERAGE('Fellow By Year Region'!M182:M184),0)</f>
        <v>50</v>
      </c>
      <c r="N181" s="1">
        <f>ROUND(AVERAGE('Fellow By Year Region'!N182:N184),0)</f>
        <v>40527</v>
      </c>
    </row>
    <row r="182" spans="1:14" x14ac:dyDescent="0.25">
      <c r="A182">
        <f>'Fellow By Year Region'!A184</f>
        <v>2008</v>
      </c>
      <c r="B182">
        <f>'Fellow By Year Region'!B184</f>
        <v>10</v>
      </c>
      <c r="C182" t="str">
        <f>'Fellow By Year Region'!C184</f>
        <v>Asia and Pacific</v>
      </c>
      <c r="M182" s="10">
        <f>ROUND(AVERAGE('Fellow By Year Region'!M183:M185),0)</f>
        <v>48</v>
      </c>
      <c r="N182" s="1">
        <f>ROUND(AVERAGE('Fellow By Year Region'!N183:N185),0)</f>
        <v>42285</v>
      </c>
    </row>
    <row r="183" spans="1:14" x14ac:dyDescent="0.25">
      <c r="A183">
        <f>'Fellow By Year Region'!A185</f>
        <v>2009</v>
      </c>
      <c r="B183">
        <f>'Fellow By Year Region'!B185</f>
        <v>10</v>
      </c>
      <c r="C183" t="str">
        <f>'Fellow By Year Region'!C185</f>
        <v>Asia and Pacific</v>
      </c>
      <c r="M183" s="10">
        <f>ROUND(AVERAGE('Fellow By Year Region'!M184:M186),0)</f>
        <v>52</v>
      </c>
      <c r="N183" s="1">
        <f>ROUND(AVERAGE('Fellow By Year Region'!N184:N186),0)</f>
        <v>47257</v>
      </c>
    </row>
    <row r="184" spans="1:14" x14ac:dyDescent="0.25">
      <c r="A184">
        <f>'Fellow By Year Region'!A186</f>
        <v>2010</v>
      </c>
      <c r="B184">
        <f>'Fellow By Year Region'!B186</f>
        <v>10</v>
      </c>
      <c r="C184" t="str">
        <f>'Fellow By Year Region'!C186</f>
        <v>Asia and Pacific</v>
      </c>
      <c r="M184" s="10">
        <f>ROUND(AVERAGE('Fellow By Year Region'!M185:M187),0)</f>
        <v>53</v>
      </c>
      <c r="N184" s="1">
        <f>ROUND(AVERAGE('Fellow By Year Region'!N185:N187),0)</f>
        <v>50702</v>
      </c>
    </row>
    <row r="185" spans="1:14" x14ac:dyDescent="0.25">
      <c r="A185">
        <f>'Fellow By Year Region'!A187</f>
        <v>2011</v>
      </c>
      <c r="B185">
        <f>'Fellow By Year Region'!B187</f>
        <v>10</v>
      </c>
      <c r="C185" t="str">
        <f>'Fellow By Year Region'!C187</f>
        <v>Asia and Pacific</v>
      </c>
      <c r="M185" s="10">
        <f>ROUND(AVERAGE('Fellow By Year Region'!M186:M188),0)</f>
        <v>61</v>
      </c>
      <c r="N185" s="1">
        <f>ROUND(AVERAGE('Fellow By Year Region'!N186:N188),0)</f>
        <v>55439</v>
      </c>
    </row>
    <row r="186" spans="1:14" x14ac:dyDescent="0.25">
      <c r="A186">
        <f>'Fellow By Year Region'!A188</f>
        <v>2012</v>
      </c>
      <c r="B186">
        <f>'Fellow By Year Region'!B188</f>
        <v>10</v>
      </c>
      <c r="C186" t="str">
        <f>'Fellow By Year Region'!C188</f>
        <v>Asia and Pacific</v>
      </c>
      <c r="M186" s="10">
        <f>ROUND(AVERAGE('Fellow By Year Region'!M187:M189),0)</f>
        <v>58</v>
      </c>
      <c r="N186" s="1">
        <f>ROUND(AVERAGE('Fellow By Year Region'!N187:N189),0)</f>
        <v>59095</v>
      </c>
    </row>
    <row r="187" spans="1:14" x14ac:dyDescent="0.25">
      <c r="A187">
        <f>'Fellow By Year Region'!A189</f>
        <v>2013</v>
      </c>
      <c r="B187">
        <f>'Fellow By Year Region'!B189</f>
        <v>10</v>
      </c>
      <c r="C187" t="str">
        <f>'Fellow By Year Region'!C189</f>
        <v>Asia and Pacific</v>
      </c>
      <c r="M187" s="10">
        <f>ROUND(AVERAGE('Fellow By Year Region'!M188:M190),0)</f>
        <v>57</v>
      </c>
      <c r="N187" s="1">
        <f>ROUND(AVERAGE('Fellow By Year Region'!N188:N190),0)</f>
        <v>64084</v>
      </c>
    </row>
    <row r="188" spans="1:14" x14ac:dyDescent="0.25">
      <c r="A188">
        <f>'Fellow By Year Region'!A190</f>
        <v>2014</v>
      </c>
      <c r="B188">
        <f>'Fellow By Year Region'!B190</f>
        <v>10</v>
      </c>
      <c r="C188" t="str">
        <f>'Fellow By Year Region'!C190</f>
        <v>Asia and Pacific</v>
      </c>
      <c r="M188" s="10">
        <f>ROUND(AVERAGE('Fellow By Year Region'!M189:M191),0)</f>
        <v>56</v>
      </c>
      <c r="N188" s="1">
        <f>ROUND(AVERAGE('Fellow By Year Region'!N189:N191),0)</f>
        <v>68784</v>
      </c>
    </row>
    <row r="189" spans="1:14" x14ac:dyDescent="0.25">
      <c r="A189">
        <f>'Fellow By Year Region'!A191</f>
        <v>2015</v>
      </c>
      <c r="B189">
        <f>'Fellow By Year Region'!B191</f>
        <v>10</v>
      </c>
      <c r="C189" t="str">
        <f>'Fellow By Year Region'!C191</f>
        <v>Asia and Pacific</v>
      </c>
      <c r="M189" s="10">
        <f>ROUND(AVERAGE('Fellow By Year Region'!M190:M192),0)</f>
        <v>58</v>
      </c>
      <c r="N189" s="1">
        <f>ROUND(AVERAGE('Fellow By Year Region'!N190:N192),0)</f>
        <v>73197</v>
      </c>
    </row>
    <row r="190" spans="1:14" x14ac:dyDescent="0.25">
      <c r="A190">
        <f>'Fellow By Year Region'!A192</f>
        <v>2016</v>
      </c>
      <c r="B190">
        <f>'Fellow By Year Region'!B192</f>
        <v>10</v>
      </c>
      <c r="C190" t="str">
        <f>'Fellow By Year Region'!C192</f>
        <v>Asia and Pacific</v>
      </c>
      <c r="M190" s="10">
        <f>ROUND(AVERAGE('Fellow By Year Region'!M191:M193),0)</f>
        <v>64</v>
      </c>
      <c r="N190" s="1">
        <f>ROUND(AVERAGE('Fellow By Year Region'!N191:N193),0)</f>
        <v>75579</v>
      </c>
    </row>
    <row r="191" spans="1:14" x14ac:dyDescent="0.25">
      <c r="A191">
        <f>'Fellow By Year Region'!A193</f>
        <v>2017</v>
      </c>
      <c r="B191">
        <f>'Fellow By Year Region'!B193</f>
        <v>10</v>
      </c>
      <c r="C191" t="str">
        <f>'Fellow By Year Region'!C193</f>
        <v>Asia and Pacific</v>
      </c>
      <c r="M191" s="10">
        <f>ROUND(AVERAGE('Fellow By Year Region'!M192:M193),0)</f>
        <v>65</v>
      </c>
      <c r="N191" s="1">
        <f>ROUND(AVERAGE('Fellow By Year Region'!N192:N193),0)</f>
        <v>76439</v>
      </c>
    </row>
    <row r="192" spans="1:14" x14ac:dyDescent="0.25">
      <c r="N192" s="1"/>
    </row>
    <row r="193" spans="14:14" x14ac:dyDescent="0.25">
      <c r="N193" s="1"/>
    </row>
    <row r="194" spans="14:14" x14ac:dyDescent="0.25">
      <c r="N194" s="1"/>
    </row>
    <row r="195" spans="14:14" x14ac:dyDescent="0.25">
      <c r="N195" s="1"/>
    </row>
    <row r="196" spans="14:14" x14ac:dyDescent="0.25">
      <c r="N196" s="1"/>
    </row>
    <row r="197" spans="14:14" x14ac:dyDescent="0.25">
      <c r="N197" s="1"/>
    </row>
    <row r="198" spans="14:14" x14ac:dyDescent="0.25">
      <c r="N198" s="1"/>
    </row>
    <row r="199" spans="14:14" x14ac:dyDescent="0.25">
      <c r="N199" s="1"/>
    </row>
    <row r="200" spans="14:14" x14ac:dyDescent="0.25">
      <c r="N200" s="1"/>
    </row>
    <row r="201" spans="14:14" x14ac:dyDescent="0.25">
      <c r="N201" s="1"/>
    </row>
    <row r="202" spans="14:14" x14ac:dyDescent="0.25">
      <c r="N202" s="1"/>
    </row>
    <row r="203" spans="14:14" x14ac:dyDescent="0.25">
      <c r="N203" s="1"/>
    </row>
    <row r="204" spans="14:14" x14ac:dyDescent="0.25">
      <c r="N204" s="1"/>
    </row>
    <row r="205" spans="14:14" x14ac:dyDescent="0.25">
      <c r="N205" s="1"/>
    </row>
    <row r="206" spans="14:14" x14ac:dyDescent="0.25">
      <c r="N206" s="1"/>
    </row>
    <row r="207" spans="14:14" x14ac:dyDescent="0.25">
      <c r="N207" s="1"/>
    </row>
    <row r="208" spans="14:14" x14ac:dyDescent="0.25">
      <c r="N208" s="1"/>
    </row>
    <row r="209" spans="14:14" x14ac:dyDescent="0.25">
      <c r="N209" s="1"/>
    </row>
    <row r="210" spans="14:14" x14ac:dyDescent="0.25">
      <c r="N210" s="1"/>
    </row>
    <row r="211" spans="14:14" x14ac:dyDescent="0.25">
      <c r="N211" s="1"/>
    </row>
    <row r="212" spans="14:14" x14ac:dyDescent="0.25">
      <c r="N212" s="1"/>
    </row>
    <row r="213" spans="14:14" x14ac:dyDescent="0.25">
      <c r="N213" s="1"/>
    </row>
    <row r="214" spans="14:14" x14ac:dyDescent="0.25">
      <c r="N214" s="1"/>
    </row>
    <row r="215" spans="14:14" x14ac:dyDescent="0.25">
      <c r="N215" s="1"/>
    </row>
    <row r="216" spans="14:14" x14ac:dyDescent="0.25">
      <c r="N216" s="1"/>
    </row>
    <row r="217" spans="14:14" x14ac:dyDescent="0.25">
      <c r="N217" s="1"/>
    </row>
    <row r="218" spans="14:14" x14ac:dyDescent="0.25">
      <c r="N218" s="1"/>
    </row>
    <row r="219" spans="14:14" x14ac:dyDescent="0.25">
      <c r="N219" s="1"/>
    </row>
    <row r="220" spans="14:14" x14ac:dyDescent="0.25">
      <c r="N220" s="1"/>
    </row>
    <row r="221" spans="14:14" x14ac:dyDescent="0.25">
      <c r="N221" s="1"/>
    </row>
    <row r="222" spans="14:14" x14ac:dyDescent="0.25">
      <c r="N222" s="1"/>
    </row>
    <row r="223" spans="14:14" x14ac:dyDescent="0.25">
      <c r="N223" s="1"/>
    </row>
    <row r="224" spans="14:14" x14ac:dyDescent="0.25">
      <c r="N224" s="1"/>
    </row>
    <row r="225" spans="14:14" x14ac:dyDescent="0.25">
      <c r="N225" s="1"/>
    </row>
    <row r="226" spans="14:14" x14ac:dyDescent="0.25">
      <c r="N226" s="1"/>
    </row>
    <row r="227" spans="14:14" x14ac:dyDescent="0.25">
      <c r="N227" s="1"/>
    </row>
    <row r="228" spans="14:14" x14ac:dyDescent="0.25">
      <c r="N228" s="1"/>
    </row>
    <row r="229" spans="14:14" x14ac:dyDescent="0.25">
      <c r="N229" s="1"/>
    </row>
    <row r="230" spans="14:14" x14ac:dyDescent="0.25">
      <c r="N230" s="1"/>
    </row>
    <row r="231" spans="14:14" x14ac:dyDescent="0.25">
      <c r="N231" s="1"/>
    </row>
    <row r="232" spans="14:14" x14ac:dyDescent="0.25">
      <c r="N232" s="1"/>
    </row>
    <row r="233" spans="14:14" x14ac:dyDescent="0.25">
      <c r="N233" s="1"/>
    </row>
    <row r="234" spans="14:14" x14ac:dyDescent="0.25">
      <c r="N234" s="1"/>
    </row>
    <row r="235" spans="14:14" x14ac:dyDescent="0.25">
      <c r="N235" s="1"/>
    </row>
    <row r="236" spans="14:14" x14ac:dyDescent="0.25">
      <c r="N236" s="1"/>
    </row>
    <row r="237" spans="14:14" x14ac:dyDescent="0.25">
      <c r="N237" s="1"/>
    </row>
    <row r="238" spans="14:14" x14ac:dyDescent="0.25">
      <c r="N238" s="1"/>
    </row>
    <row r="239" spans="14:14" x14ac:dyDescent="0.25">
      <c r="N239" s="1"/>
    </row>
    <row r="240" spans="14:14" x14ac:dyDescent="0.25">
      <c r="N240" s="1"/>
    </row>
    <row r="241" spans="14:14" x14ac:dyDescent="0.25">
      <c r="N241" s="1"/>
    </row>
    <row r="242" spans="14:14" x14ac:dyDescent="0.25">
      <c r="N242" s="1"/>
    </row>
    <row r="243" spans="14:14" x14ac:dyDescent="0.25">
      <c r="N243" s="1"/>
    </row>
    <row r="244" spans="14:14" x14ac:dyDescent="0.25">
      <c r="N244" s="1"/>
    </row>
    <row r="245" spans="14:14" x14ac:dyDescent="0.25">
      <c r="N245" s="1"/>
    </row>
    <row r="246" spans="14:14" x14ac:dyDescent="0.25">
      <c r="N246" s="1"/>
    </row>
    <row r="247" spans="14:14" x14ac:dyDescent="0.25">
      <c r="N247" s="1"/>
    </row>
    <row r="248" spans="14:14" x14ac:dyDescent="0.25">
      <c r="N248" s="1"/>
    </row>
    <row r="249" spans="14:14" x14ac:dyDescent="0.25">
      <c r="N249" s="1"/>
    </row>
    <row r="250" spans="14:14" x14ac:dyDescent="0.25">
      <c r="N250" s="1"/>
    </row>
    <row r="251" spans="14:14" x14ac:dyDescent="0.25">
      <c r="N251" s="1"/>
    </row>
    <row r="252" spans="14:14" x14ac:dyDescent="0.25">
      <c r="N252" s="1"/>
    </row>
    <row r="253" spans="14:14" x14ac:dyDescent="0.25">
      <c r="N253" s="1"/>
    </row>
    <row r="254" spans="14:14" x14ac:dyDescent="0.25">
      <c r="N254" s="1"/>
    </row>
    <row r="255" spans="14:14" x14ac:dyDescent="0.25">
      <c r="N255" s="1"/>
    </row>
    <row r="256" spans="14:14" x14ac:dyDescent="0.25">
      <c r="N256" s="1"/>
    </row>
    <row r="257" spans="14:14" x14ac:dyDescent="0.25">
      <c r="N257" s="1"/>
    </row>
    <row r="258" spans="14:14" x14ac:dyDescent="0.25">
      <c r="N258" s="1"/>
    </row>
    <row r="259" spans="14:14" x14ac:dyDescent="0.25">
      <c r="N259" s="1"/>
    </row>
    <row r="260" spans="14:14" x14ac:dyDescent="0.25">
      <c r="N260" s="1"/>
    </row>
    <row r="261" spans="14:14" x14ac:dyDescent="0.25">
      <c r="N261" s="1"/>
    </row>
    <row r="262" spans="14:14" x14ac:dyDescent="0.25">
      <c r="N262" s="1"/>
    </row>
    <row r="263" spans="14:14" x14ac:dyDescent="0.25">
      <c r="N263" s="1"/>
    </row>
    <row r="264" spans="14:14" x14ac:dyDescent="0.25">
      <c r="N264" s="1"/>
    </row>
    <row r="265" spans="14:14" x14ac:dyDescent="0.25">
      <c r="N265" s="1"/>
    </row>
    <row r="266" spans="14:14" x14ac:dyDescent="0.25">
      <c r="N266" s="1"/>
    </row>
    <row r="267" spans="14:14" x14ac:dyDescent="0.25">
      <c r="N267" s="1"/>
    </row>
    <row r="268" spans="14:14" x14ac:dyDescent="0.25">
      <c r="N268" s="1"/>
    </row>
    <row r="269" spans="14:14" x14ac:dyDescent="0.25">
      <c r="N269" s="1"/>
    </row>
    <row r="270" spans="14:14" x14ac:dyDescent="0.25">
      <c r="N270" s="1"/>
    </row>
    <row r="271" spans="14:14" x14ac:dyDescent="0.25">
      <c r="N271" s="1"/>
    </row>
    <row r="272" spans="14:14" x14ac:dyDescent="0.25">
      <c r="N272" s="1"/>
    </row>
    <row r="273" spans="14:14" x14ac:dyDescent="0.25">
      <c r="N273" s="1"/>
    </row>
    <row r="274" spans="14:14" x14ac:dyDescent="0.25">
      <c r="N274" s="1"/>
    </row>
    <row r="275" spans="14:14" x14ac:dyDescent="0.25">
      <c r="N275" s="1"/>
    </row>
    <row r="276" spans="14:14" x14ac:dyDescent="0.25">
      <c r="N276" s="1"/>
    </row>
    <row r="277" spans="14:14" x14ac:dyDescent="0.25">
      <c r="N277" s="1"/>
    </row>
    <row r="278" spans="14:14" x14ac:dyDescent="0.25">
      <c r="N278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48"/>
  <sheetViews>
    <sheetView topLeftCell="A14" zoomScaleNormal="100" workbookViewId="0">
      <selection activeCell="J53" sqref="J53"/>
    </sheetView>
  </sheetViews>
  <sheetFormatPr defaultRowHeight="15" x14ac:dyDescent="0.25"/>
  <cols>
    <col min="1" max="1" width="16.42578125" bestFit="1" customWidth="1"/>
    <col min="2" max="2" width="16.28515625" bestFit="1" customWidth="1"/>
    <col min="3" max="3" width="7.42578125" bestFit="1" customWidth="1"/>
    <col min="4" max="4" width="25.28515625" bestFit="1" customWidth="1"/>
    <col min="5" max="5" width="13.5703125" bestFit="1" customWidth="1"/>
    <col min="6" max="6" width="10.28515625" bestFit="1" customWidth="1"/>
    <col min="7" max="7" width="7.42578125" bestFit="1" customWidth="1"/>
    <col min="8" max="9" width="12.7109375" bestFit="1" customWidth="1"/>
    <col min="10" max="10" width="13.42578125" bestFit="1" customWidth="1"/>
    <col min="11" max="11" width="8.5703125" bestFit="1" customWidth="1"/>
    <col min="12" max="12" width="11.28515625" bestFit="1" customWidth="1"/>
  </cols>
  <sheetData>
    <row r="3" spans="1:15" x14ac:dyDescent="0.25">
      <c r="A3" s="2" t="s">
        <v>30</v>
      </c>
      <c r="B3" s="2" t="s">
        <v>15</v>
      </c>
    </row>
    <row r="4" spans="1:15" x14ac:dyDescent="0.25">
      <c r="A4" s="2" t="s">
        <v>12</v>
      </c>
      <c r="B4" s="10" t="s">
        <v>28</v>
      </c>
      <c r="C4" s="10" t="s">
        <v>25</v>
      </c>
      <c r="D4" s="10" t="s">
        <v>26</v>
      </c>
      <c r="E4" s="10" t="s">
        <v>27</v>
      </c>
      <c r="F4" s="10" t="s">
        <v>19</v>
      </c>
      <c r="G4" s="10" t="s">
        <v>21</v>
      </c>
      <c r="H4" s="10" t="s">
        <v>20</v>
      </c>
      <c r="I4" s="10" t="s">
        <v>22</v>
      </c>
      <c r="J4" s="10" t="s">
        <v>23</v>
      </c>
      <c r="K4" s="10" t="s">
        <v>24</v>
      </c>
      <c r="L4" s="10" t="s">
        <v>14</v>
      </c>
    </row>
    <row r="5" spans="1:15" x14ac:dyDescent="0.25">
      <c r="A5" s="3">
        <v>1999</v>
      </c>
      <c r="B5" s="4">
        <v>33</v>
      </c>
      <c r="C5" s="4">
        <v>9</v>
      </c>
      <c r="D5" s="4">
        <v>45</v>
      </c>
      <c r="E5" s="4">
        <v>4</v>
      </c>
      <c r="F5" s="4">
        <v>21</v>
      </c>
      <c r="G5" s="4">
        <v>18</v>
      </c>
      <c r="H5" s="4">
        <v>32</v>
      </c>
      <c r="I5" s="4">
        <v>15</v>
      </c>
      <c r="J5" s="4">
        <v>18</v>
      </c>
      <c r="K5" s="4">
        <v>51</v>
      </c>
      <c r="L5" s="4">
        <v>246</v>
      </c>
      <c r="O5" s="10">
        <f t="shared" ref="O5:O21" si="0">SUM(F5:K5)</f>
        <v>155</v>
      </c>
    </row>
    <row r="6" spans="1:15" x14ac:dyDescent="0.25">
      <c r="A6" s="3">
        <v>2000</v>
      </c>
      <c r="B6" s="4">
        <v>37</v>
      </c>
      <c r="C6" s="4">
        <v>10</v>
      </c>
      <c r="D6" s="4">
        <v>42</v>
      </c>
      <c r="E6" s="4">
        <v>3</v>
      </c>
      <c r="F6" s="4">
        <v>19</v>
      </c>
      <c r="G6" s="4">
        <v>23</v>
      </c>
      <c r="H6" s="4">
        <v>33</v>
      </c>
      <c r="I6" s="4">
        <v>16</v>
      </c>
      <c r="J6" s="4">
        <v>17</v>
      </c>
      <c r="K6" s="4">
        <v>48</v>
      </c>
      <c r="L6" s="4">
        <v>248</v>
      </c>
      <c r="O6" s="10">
        <f t="shared" si="0"/>
        <v>156</v>
      </c>
    </row>
    <row r="7" spans="1:15" x14ac:dyDescent="0.25">
      <c r="A7" s="3">
        <v>2001</v>
      </c>
      <c r="B7" s="4">
        <v>46</v>
      </c>
      <c r="C7" s="4">
        <v>11</v>
      </c>
      <c r="D7" s="4">
        <v>38</v>
      </c>
      <c r="E7" s="4">
        <v>3</v>
      </c>
      <c r="F7" s="4">
        <v>17</v>
      </c>
      <c r="G7" s="4">
        <v>23</v>
      </c>
      <c r="H7" s="4">
        <v>39</v>
      </c>
      <c r="I7" s="4">
        <v>17</v>
      </c>
      <c r="J7" s="4">
        <v>16</v>
      </c>
      <c r="K7" s="4">
        <v>45</v>
      </c>
      <c r="L7" s="4">
        <v>255</v>
      </c>
      <c r="O7" s="10">
        <f t="shared" si="0"/>
        <v>157</v>
      </c>
    </row>
    <row r="8" spans="1:15" x14ac:dyDescent="0.25">
      <c r="A8" s="3">
        <v>2002</v>
      </c>
      <c r="B8" s="4">
        <v>54</v>
      </c>
      <c r="C8" s="4">
        <v>12</v>
      </c>
      <c r="D8" s="4">
        <v>37</v>
      </c>
      <c r="E8" s="4">
        <v>2</v>
      </c>
      <c r="F8" s="4">
        <v>17</v>
      </c>
      <c r="G8" s="4">
        <v>25</v>
      </c>
      <c r="H8" s="4">
        <v>40</v>
      </c>
      <c r="I8" s="4">
        <v>15</v>
      </c>
      <c r="J8" s="4">
        <v>14</v>
      </c>
      <c r="K8" s="4">
        <v>43</v>
      </c>
      <c r="L8" s="4">
        <v>259</v>
      </c>
      <c r="O8" s="10">
        <f t="shared" si="0"/>
        <v>154</v>
      </c>
    </row>
    <row r="9" spans="1:15" x14ac:dyDescent="0.25">
      <c r="A9" s="3">
        <v>2003</v>
      </c>
      <c r="B9" s="4">
        <v>55</v>
      </c>
      <c r="C9" s="4">
        <v>11</v>
      </c>
      <c r="D9" s="4">
        <v>37</v>
      </c>
      <c r="E9" s="4">
        <v>1</v>
      </c>
      <c r="F9" s="4">
        <v>19</v>
      </c>
      <c r="G9" s="4">
        <v>21</v>
      </c>
      <c r="H9" s="4">
        <v>43</v>
      </c>
      <c r="I9" s="4">
        <v>14</v>
      </c>
      <c r="J9" s="4">
        <v>13</v>
      </c>
      <c r="K9" s="4">
        <v>45</v>
      </c>
      <c r="L9" s="4">
        <v>259</v>
      </c>
      <c r="O9" s="10">
        <f t="shared" si="0"/>
        <v>155</v>
      </c>
    </row>
    <row r="10" spans="1:15" x14ac:dyDescent="0.25">
      <c r="A10" s="3">
        <v>2004</v>
      </c>
      <c r="B10" s="4">
        <v>49</v>
      </c>
      <c r="C10" s="4">
        <v>10</v>
      </c>
      <c r="D10" s="4">
        <v>42</v>
      </c>
      <c r="E10" s="4">
        <v>2</v>
      </c>
      <c r="F10" s="4">
        <v>18</v>
      </c>
      <c r="G10" s="4">
        <v>23</v>
      </c>
      <c r="H10" s="4">
        <v>44</v>
      </c>
      <c r="I10" s="4">
        <v>18</v>
      </c>
      <c r="J10" s="4">
        <v>13</v>
      </c>
      <c r="K10" s="4">
        <v>44</v>
      </c>
      <c r="L10" s="4">
        <v>263</v>
      </c>
      <c r="O10" s="10">
        <f t="shared" si="0"/>
        <v>160</v>
      </c>
    </row>
    <row r="11" spans="1:15" x14ac:dyDescent="0.25">
      <c r="A11" s="3">
        <v>2005</v>
      </c>
      <c r="B11" s="4">
        <v>46</v>
      </c>
      <c r="C11" s="4">
        <v>11</v>
      </c>
      <c r="D11" s="4">
        <v>47</v>
      </c>
      <c r="E11" s="4">
        <v>2</v>
      </c>
      <c r="F11" s="4">
        <v>20</v>
      </c>
      <c r="G11" s="4">
        <v>23</v>
      </c>
      <c r="H11" s="4">
        <v>39</v>
      </c>
      <c r="I11" s="4">
        <v>20</v>
      </c>
      <c r="J11" s="4">
        <v>17</v>
      </c>
      <c r="K11" s="4">
        <v>42</v>
      </c>
      <c r="L11" s="4">
        <v>267</v>
      </c>
      <c r="O11" s="10">
        <f t="shared" si="0"/>
        <v>161</v>
      </c>
    </row>
    <row r="12" spans="1:15" x14ac:dyDescent="0.25">
      <c r="A12" s="3">
        <v>2006</v>
      </c>
      <c r="B12" s="4">
        <v>47</v>
      </c>
      <c r="C12" s="4">
        <v>13</v>
      </c>
      <c r="D12" s="4">
        <v>53</v>
      </c>
      <c r="E12" s="4">
        <v>2</v>
      </c>
      <c r="F12" s="4">
        <v>19</v>
      </c>
      <c r="G12" s="4">
        <v>23</v>
      </c>
      <c r="H12" s="4">
        <v>34</v>
      </c>
      <c r="I12" s="4">
        <v>20</v>
      </c>
      <c r="J12" s="4">
        <v>17</v>
      </c>
      <c r="K12" s="4">
        <v>41</v>
      </c>
      <c r="L12" s="4">
        <v>269</v>
      </c>
      <c r="O12" s="10">
        <f t="shared" si="0"/>
        <v>154</v>
      </c>
    </row>
    <row r="13" spans="1:15" x14ac:dyDescent="0.25">
      <c r="A13" s="3">
        <v>2007</v>
      </c>
      <c r="B13" s="4">
        <v>50</v>
      </c>
      <c r="C13" s="4">
        <v>14</v>
      </c>
      <c r="D13" s="4">
        <v>54</v>
      </c>
      <c r="E13" s="4">
        <v>1</v>
      </c>
      <c r="F13" s="4">
        <v>20</v>
      </c>
      <c r="G13" s="4">
        <v>21</v>
      </c>
      <c r="H13" s="4">
        <v>32</v>
      </c>
      <c r="I13" s="4">
        <v>20</v>
      </c>
      <c r="J13" s="4">
        <v>16</v>
      </c>
      <c r="K13" s="4">
        <v>51</v>
      </c>
      <c r="L13" s="4">
        <v>279</v>
      </c>
      <c r="O13" s="10">
        <f t="shared" si="0"/>
        <v>160</v>
      </c>
    </row>
    <row r="14" spans="1:15" x14ac:dyDescent="0.25">
      <c r="A14" s="3">
        <v>2008</v>
      </c>
      <c r="B14" s="4">
        <v>48</v>
      </c>
      <c r="C14" s="4">
        <v>15</v>
      </c>
      <c r="D14" s="4">
        <v>57</v>
      </c>
      <c r="E14" s="4">
        <v>0</v>
      </c>
      <c r="F14" s="4">
        <v>21</v>
      </c>
      <c r="G14" s="4">
        <v>19</v>
      </c>
      <c r="H14" s="4">
        <v>38</v>
      </c>
      <c r="I14" s="4">
        <v>20</v>
      </c>
      <c r="J14" s="4">
        <v>15</v>
      </c>
      <c r="K14" s="4">
        <v>55</v>
      </c>
      <c r="L14" s="4">
        <v>288</v>
      </c>
      <c r="O14" s="10">
        <f t="shared" si="0"/>
        <v>168</v>
      </c>
    </row>
    <row r="15" spans="1:15" x14ac:dyDescent="0.25">
      <c r="A15" s="3">
        <v>2009</v>
      </c>
      <c r="B15" s="4">
        <v>52</v>
      </c>
      <c r="C15" s="4">
        <v>12</v>
      </c>
      <c r="D15" s="4">
        <v>56</v>
      </c>
      <c r="E15" s="4">
        <v>1</v>
      </c>
      <c r="F15" s="4">
        <v>23</v>
      </c>
      <c r="G15" s="4">
        <v>21</v>
      </c>
      <c r="H15" s="4">
        <v>39</v>
      </c>
      <c r="I15" s="4">
        <v>21</v>
      </c>
      <c r="J15" s="4">
        <v>21</v>
      </c>
      <c r="K15" s="4">
        <v>56</v>
      </c>
      <c r="L15" s="4">
        <v>302</v>
      </c>
      <c r="O15" s="10">
        <f t="shared" si="0"/>
        <v>181</v>
      </c>
    </row>
    <row r="16" spans="1:15" x14ac:dyDescent="0.25">
      <c r="A16" s="3">
        <v>2010</v>
      </c>
      <c r="B16" s="4">
        <v>53</v>
      </c>
      <c r="C16" s="4">
        <v>11</v>
      </c>
      <c r="D16" s="4">
        <v>63</v>
      </c>
      <c r="E16" s="4">
        <v>2</v>
      </c>
      <c r="F16" s="4">
        <v>22</v>
      </c>
      <c r="G16" s="4">
        <v>23</v>
      </c>
      <c r="H16" s="4">
        <v>42</v>
      </c>
      <c r="I16" s="4">
        <v>20</v>
      </c>
      <c r="J16" s="4">
        <v>22</v>
      </c>
      <c r="K16" s="4">
        <v>53</v>
      </c>
      <c r="L16" s="4">
        <v>311</v>
      </c>
      <c r="O16" s="10">
        <f t="shared" si="0"/>
        <v>182</v>
      </c>
    </row>
    <row r="17" spans="1:16" x14ac:dyDescent="0.25">
      <c r="A17" s="3">
        <v>2011</v>
      </c>
      <c r="B17" s="4">
        <v>61</v>
      </c>
      <c r="C17" s="4">
        <v>9</v>
      </c>
      <c r="D17" s="4">
        <v>65</v>
      </c>
      <c r="E17" s="4">
        <v>3</v>
      </c>
      <c r="F17" s="4">
        <v>21</v>
      </c>
      <c r="G17" s="4">
        <v>25</v>
      </c>
      <c r="H17" s="4">
        <v>39</v>
      </c>
      <c r="I17" s="4">
        <v>24</v>
      </c>
      <c r="J17" s="4">
        <v>21</v>
      </c>
      <c r="K17" s="4">
        <v>52</v>
      </c>
      <c r="L17" s="4">
        <v>320</v>
      </c>
      <c r="O17" s="10">
        <f t="shared" si="0"/>
        <v>182</v>
      </c>
    </row>
    <row r="18" spans="1:16" x14ac:dyDescent="0.25">
      <c r="A18" s="3">
        <v>2012</v>
      </c>
      <c r="B18" s="4">
        <v>58</v>
      </c>
      <c r="C18" s="4">
        <v>12</v>
      </c>
      <c r="D18" s="4">
        <v>70</v>
      </c>
      <c r="E18" s="4">
        <v>2</v>
      </c>
      <c r="F18" s="4">
        <v>19</v>
      </c>
      <c r="G18" s="4">
        <v>22</v>
      </c>
      <c r="H18" s="4">
        <v>40</v>
      </c>
      <c r="I18" s="4">
        <v>25</v>
      </c>
      <c r="J18" s="4">
        <v>16</v>
      </c>
      <c r="K18" s="4">
        <v>52</v>
      </c>
      <c r="L18" s="4">
        <v>316</v>
      </c>
      <c r="O18" s="10">
        <f t="shared" si="0"/>
        <v>174</v>
      </c>
    </row>
    <row r="19" spans="1:16" x14ac:dyDescent="0.25">
      <c r="A19" s="3">
        <v>2013</v>
      </c>
      <c r="B19" s="4">
        <v>57</v>
      </c>
      <c r="C19" s="4">
        <v>11</v>
      </c>
      <c r="D19" s="4">
        <v>64</v>
      </c>
      <c r="E19" s="4">
        <v>2</v>
      </c>
      <c r="F19" s="4">
        <v>19</v>
      </c>
      <c r="G19" s="4">
        <v>25</v>
      </c>
      <c r="H19" s="4">
        <v>34</v>
      </c>
      <c r="I19" s="4">
        <v>24</v>
      </c>
      <c r="J19" s="4">
        <v>17</v>
      </c>
      <c r="K19" s="4">
        <v>52</v>
      </c>
      <c r="L19" s="4">
        <v>305</v>
      </c>
      <c r="O19" s="10">
        <f t="shared" si="0"/>
        <v>171</v>
      </c>
    </row>
    <row r="20" spans="1:16" x14ac:dyDescent="0.25">
      <c r="A20" s="3">
        <v>2014</v>
      </c>
      <c r="B20" s="4">
        <v>56</v>
      </c>
      <c r="C20" s="4">
        <v>14</v>
      </c>
      <c r="D20" s="4">
        <v>59</v>
      </c>
      <c r="E20" s="4">
        <v>2</v>
      </c>
      <c r="F20" s="4">
        <v>16</v>
      </c>
      <c r="G20" s="4">
        <v>25</v>
      </c>
      <c r="H20" s="4">
        <v>34</v>
      </c>
      <c r="I20" s="4">
        <v>21</v>
      </c>
      <c r="J20" s="4">
        <v>18</v>
      </c>
      <c r="K20" s="4">
        <v>51</v>
      </c>
      <c r="L20" s="4">
        <v>296</v>
      </c>
      <c r="O20" s="10">
        <f t="shared" si="0"/>
        <v>165</v>
      </c>
    </row>
    <row r="21" spans="1:16" x14ac:dyDescent="0.25">
      <c r="A21" s="3">
        <v>2015</v>
      </c>
      <c r="B21" s="4">
        <v>58</v>
      </c>
      <c r="C21" s="4">
        <v>12</v>
      </c>
      <c r="D21" s="4">
        <v>58</v>
      </c>
      <c r="E21" s="4">
        <v>3</v>
      </c>
      <c r="F21" s="4">
        <v>18</v>
      </c>
      <c r="G21" s="4">
        <v>25</v>
      </c>
      <c r="H21" s="4">
        <v>34</v>
      </c>
      <c r="I21" s="4">
        <v>20</v>
      </c>
      <c r="J21" s="4">
        <v>22</v>
      </c>
      <c r="K21" s="4">
        <v>47</v>
      </c>
      <c r="L21" s="4">
        <v>297</v>
      </c>
      <c r="O21">
        <f>SUM(F21:K21)</f>
        <v>166</v>
      </c>
      <c r="P21">
        <f>O21/GETPIVOTDATA("Total elev",$A$3,"Year",2016)</f>
        <v>0.55892255892255893</v>
      </c>
    </row>
    <row r="22" spans="1:16" x14ac:dyDescent="0.25">
      <c r="A22" s="3">
        <v>2016</v>
      </c>
      <c r="B22" s="4">
        <v>64</v>
      </c>
      <c r="C22" s="4">
        <v>16</v>
      </c>
      <c r="D22" s="4">
        <v>60</v>
      </c>
      <c r="E22" s="4">
        <v>2</v>
      </c>
      <c r="F22" s="4">
        <v>18</v>
      </c>
      <c r="G22" s="4">
        <v>21</v>
      </c>
      <c r="H22" s="4">
        <v>34</v>
      </c>
      <c r="I22" s="4">
        <v>20</v>
      </c>
      <c r="J22" s="4">
        <v>19</v>
      </c>
      <c r="K22" s="4">
        <v>43</v>
      </c>
      <c r="L22" s="4">
        <v>297</v>
      </c>
      <c r="O22">
        <f>SUM(F22:K22)</f>
        <v>155</v>
      </c>
      <c r="P22">
        <f>O22/GETPIVOTDATA("Total elev",$A$3)</f>
        <v>2.882112309408702E-2</v>
      </c>
    </row>
    <row r="23" spans="1:16" x14ac:dyDescent="0.25">
      <c r="A23" s="3">
        <v>2017</v>
      </c>
      <c r="B23" s="4">
        <v>65</v>
      </c>
      <c r="C23" s="4">
        <v>15</v>
      </c>
      <c r="D23" s="4">
        <v>63</v>
      </c>
      <c r="E23" s="4">
        <v>3</v>
      </c>
      <c r="F23" s="4">
        <v>20</v>
      </c>
      <c r="G23" s="4">
        <v>20</v>
      </c>
      <c r="H23" s="4">
        <v>34</v>
      </c>
      <c r="I23" s="4">
        <v>21</v>
      </c>
      <c r="J23" s="4">
        <v>19</v>
      </c>
      <c r="K23" s="4">
        <v>41</v>
      </c>
      <c r="L23" s="4">
        <v>301</v>
      </c>
      <c r="O23" s="10">
        <f>SUM(F23:K23)</f>
        <v>155</v>
      </c>
    </row>
    <row r="24" spans="1:16" x14ac:dyDescent="0.25">
      <c r="A24" s="3" t="s">
        <v>14</v>
      </c>
      <c r="B24" s="4">
        <v>989</v>
      </c>
      <c r="C24" s="4">
        <v>228</v>
      </c>
      <c r="D24" s="4">
        <v>1010</v>
      </c>
      <c r="E24" s="4">
        <v>40</v>
      </c>
      <c r="F24" s="4">
        <v>367</v>
      </c>
      <c r="G24" s="4">
        <v>426</v>
      </c>
      <c r="H24" s="4">
        <v>704</v>
      </c>
      <c r="I24" s="4">
        <v>371</v>
      </c>
      <c r="J24" s="4">
        <v>331</v>
      </c>
      <c r="K24" s="4">
        <v>912</v>
      </c>
      <c r="L24" s="4">
        <v>5378</v>
      </c>
      <c r="O24">
        <f>SUM(O5:O23)</f>
        <v>3111</v>
      </c>
      <c r="P24">
        <f>O24/GETPIVOTDATA("Total elev",$A$3)</f>
        <v>0.5784678319077724</v>
      </c>
    </row>
    <row r="25" spans="1:16" x14ac:dyDescent="0.25">
      <c r="A25" t="s">
        <v>0</v>
      </c>
      <c r="B25" t="s">
        <v>28</v>
      </c>
      <c r="C25" t="s">
        <v>25</v>
      </c>
      <c r="D25" t="s">
        <v>60</v>
      </c>
      <c r="E25" t="s">
        <v>61</v>
      </c>
      <c r="F25" t="s">
        <v>19</v>
      </c>
      <c r="G25" t="s">
        <v>21</v>
      </c>
      <c r="H25" t="s">
        <v>20</v>
      </c>
      <c r="I25" t="s">
        <v>22</v>
      </c>
      <c r="J25" t="s">
        <v>23</v>
      </c>
      <c r="K25" t="s">
        <v>24</v>
      </c>
    </row>
    <row r="26" spans="1:16" x14ac:dyDescent="0.25">
      <c r="A26">
        <f>A5</f>
        <v>1999</v>
      </c>
      <c r="B26" s="10">
        <f t="shared" ref="B26:K26" si="1">B5</f>
        <v>33</v>
      </c>
      <c r="C26" s="10">
        <f t="shared" si="1"/>
        <v>9</v>
      </c>
      <c r="D26" s="10">
        <f t="shared" si="1"/>
        <v>45</v>
      </c>
      <c r="E26" s="10">
        <f t="shared" si="1"/>
        <v>4</v>
      </c>
      <c r="F26" s="10">
        <f t="shared" si="1"/>
        <v>21</v>
      </c>
      <c r="G26" s="10">
        <f t="shared" si="1"/>
        <v>18</v>
      </c>
      <c r="H26" s="10">
        <f t="shared" si="1"/>
        <v>32</v>
      </c>
      <c r="I26" s="10">
        <f t="shared" si="1"/>
        <v>15</v>
      </c>
      <c r="J26" s="10">
        <f t="shared" si="1"/>
        <v>18</v>
      </c>
      <c r="K26" s="10">
        <f t="shared" si="1"/>
        <v>51</v>
      </c>
    </row>
    <row r="27" spans="1:16" x14ac:dyDescent="0.25">
      <c r="A27" s="10">
        <f t="shared" ref="A27:K27" si="2">A6</f>
        <v>2000</v>
      </c>
      <c r="B27" s="10">
        <f t="shared" si="2"/>
        <v>37</v>
      </c>
      <c r="C27" s="10">
        <f t="shared" si="2"/>
        <v>10</v>
      </c>
      <c r="D27" s="10">
        <f t="shared" si="2"/>
        <v>42</v>
      </c>
      <c r="E27" s="10">
        <f t="shared" si="2"/>
        <v>3</v>
      </c>
      <c r="F27" s="10">
        <f t="shared" si="2"/>
        <v>19</v>
      </c>
      <c r="G27" s="10">
        <f t="shared" si="2"/>
        <v>23</v>
      </c>
      <c r="H27" s="10">
        <f t="shared" si="2"/>
        <v>33</v>
      </c>
      <c r="I27" s="10">
        <f t="shared" si="2"/>
        <v>16</v>
      </c>
      <c r="J27" s="10">
        <f t="shared" si="2"/>
        <v>17</v>
      </c>
      <c r="K27" s="10">
        <f t="shared" si="2"/>
        <v>48</v>
      </c>
    </row>
    <row r="28" spans="1:16" x14ac:dyDescent="0.25">
      <c r="A28" s="10">
        <f t="shared" ref="A28:K28" si="3">A7</f>
        <v>2001</v>
      </c>
      <c r="B28" s="10">
        <f t="shared" si="3"/>
        <v>46</v>
      </c>
      <c r="C28" s="10">
        <f t="shared" si="3"/>
        <v>11</v>
      </c>
      <c r="D28" s="10">
        <f t="shared" si="3"/>
        <v>38</v>
      </c>
      <c r="E28" s="10">
        <f t="shared" si="3"/>
        <v>3</v>
      </c>
      <c r="F28" s="10">
        <f t="shared" si="3"/>
        <v>17</v>
      </c>
      <c r="G28" s="10">
        <f t="shared" si="3"/>
        <v>23</v>
      </c>
      <c r="H28" s="10">
        <f t="shared" si="3"/>
        <v>39</v>
      </c>
      <c r="I28" s="10">
        <f t="shared" si="3"/>
        <v>17</v>
      </c>
      <c r="J28" s="10">
        <f t="shared" si="3"/>
        <v>16</v>
      </c>
      <c r="K28" s="10">
        <f t="shared" si="3"/>
        <v>45</v>
      </c>
    </row>
    <row r="29" spans="1:16" x14ac:dyDescent="0.25">
      <c r="A29" s="10">
        <f t="shared" ref="A29:K29" si="4">A8</f>
        <v>2002</v>
      </c>
      <c r="B29" s="10">
        <f t="shared" si="4"/>
        <v>54</v>
      </c>
      <c r="C29" s="10">
        <f t="shared" si="4"/>
        <v>12</v>
      </c>
      <c r="D29" s="10">
        <f t="shared" si="4"/>
        <v>37</v>
      </c>
      <c r="E29" s="10">
        <f t="shared" si="4"/>
        <v>2</v>
      </c>
      <c r="F29" s="10">
        <f t="shared" si="4"/>
        <v>17</v>
      </c>
      <c r="G29" s="10">
        <f t="shared" si="4"/>
        <v>25</v>
      </c>
      <c r="H29" s="10">
        <f t="shared" si="4"/>
        <v>40</v>
      </c>
      <c r="I29" s="10">
        <f t="shared" si="4"/>
        <v>15</v>
      </c>
      <c r="J29" s="10">
        <f t="shared" si="4"/>
        <v>14</v>
      </c>
      <c r="K29" s="10">
        <f t="shared" si="4"/>
        <v>43</v>
      </c>
    </row>
    <row r="30" spans="1:16" x14ac:dyDescent="0.25">
      <c r="A30" s="10">
        <f t="shared" ref="A30:K30" si="5">A9</f>
        <v>2003</v>
      </c>
      <c r="B30" s="10">
        <f t="shared" si="5"/>
        <v>55</v>
      </c>
      <c r="C30" s="10">
        <f t="shared" si="5"/>
        <v>11</v>
      </c>
      <c r="D30" s="10">
        <f t="shared" si="5"/>
        <v>37</v>
      </c>
      <c r="E30" s="10">
        <f t="shared" si="5"/>
        <v>1</v>
      </c>
      <c r="F30" s="10">
        <f t="shared" si="5"/>
        <v>19</v>
      </c>
      <c r="G30" s="10">
        <f t="shared" si="5"/>
        <v>21</v>
      </c>
      <c r="H30" s="10">
        <f t="shared" si="5"/>
        <v>43</v>
      </c>
      <c r="I30" s="10">
        <f t="shared" si="5"/>
        <v>14</v>
      </c>
      <c r="J30" s="10">
        <f t="shared" si="5"/>
        <v>13</v>
      </c>
      <c r="K30" s="10">
        <f t="shared" si="5"/>
        <v>45</v>
      </c>
    </row>
    <row r="31" spans="1:16" x14ac:dyDescent="0.25">
      <c r="A31" s="10">
        <f t="shared" ref="A31:K31" si="6">A10</f>
        <v>2004</v>
      </c>
      <c r="B31" s="10">
        <f t="shared" si="6"/>
        <v>49</v>
      </c>
      <c r="C31" s="10">
        <f t="shared" si="6"/>
        <v>10</v>
      </c>
      <c r="D31" s="10">
        <f t="shared" si="6"/>
        <v>42</v>
      </c>
      <c r="E31" s="10">
        <f t="shared" si="6"/>
        <v>2</v>
      </c>
      <c r="F31" s="10">
        <f t="shared" si="6"/>
        <v>18</v>
      </c>
      <c r="G31" s="10">
        <f t="shared" si="6"/>
        <v>23</v>
      </c>
      <c r="H31" s="10">
        <f t="shared" si="6"/>
        <v>44</v>
      </c>
      <c r="I31" s="10">
        <f t="shared" si="6"/>
        <v>18</v>
      </c>
      <c r="J31" s="10">
        <f t="shared" si="6"/>
        <v>13</v>
      </c>
      <c r="K31" s="10">
        <f t="shared" si="6"/>
        <v>44</v>
      </c>
    </row>
    <row r="32" spans="1:16" x14ac:dyDescent="0.25">
      <c r="A32" s="10">
        <f t="shared" ref="A32:K32" si="7">A11</f>
        <v>2005</v>
      </c>
      <c r="B32" s="10">
        <f t="shared" si="7"/>
        <v>46</v>
      </c>
      <c r="C32" s="10">
        <f t="shared" si="7"/>
        <v>11</v>
      </c>
      <c r="D32" s="10">
        <f t="shared" si="7"/>
        <v>47</v>
      </c>
      <c r="E32" s="10">
        <f t="shared" si="7"/>
        <v>2</v>
      </c>
      <c r="F32" s="10">
        <f t="shared" si="7"/>
        <v>20</v>
      </c>
      <c r="G32" s="10">
        <f t="shared" si="7"/>
        <v>23</v>
      </c>
      <c r="H32" s="10">
        <f t="shared" si="7"/>
        <v>39</v>
      </c>
      <c r="I32" s="10">
        <f t="shared" si="7"/>
        <v>20</v>
      </c>
      <c r="J32" s="10">
        <f t="shared" si="7"/>
        <v>17</v>
      </c>
      <c r="K32" s="10">
        <f t="shared" si="7"/>
        <v>42</v>
      </c>
    </row>
    <row r="33" spans="1:11" x14ac:dyDescent="0.25">
      <c r="A33" s="10">
        <f t="shared" ref="A33:K33" si="8">A12</f>
        <v>2006</v>
      </c>
      <c r="B33" s="10">
        <f t="shared" si="8"/>
        <v>47</v>
      </c>
      <c r="C33" s="10">
        <f t="shared" si="8"/>
        <v>13</v>
      </c>
      <c r="D33" s="10">
        <f t="shared" si="8"/>
        <v>53</v>
      </c>
      <c r="E33" s="10">
        <f t="shared" si="8"/>
        <v>2</v>
      </c>
      <c r="F33" s="10">
        <f t="shared" si="8"/>
        <v>19</v>
      </c>
      <c r="G33" s="10">
        <f t="shared" si="8"/>
        <v>23</v>
      </c>
      <c r="H33" s="10">
        <f t="shared" si="8"/>
        <v>34</v>
      </c>
      <c r="I33" s="10">
        <f t="shared" si="8"/>
        <v>20</v>
      </c>
      <c r="J33" s="10">
        <f t="shared" si="8"/>
        <v>17</v>
      </c>
      <c r="K33" s="10">
        <f t="shared" si="8"/>
        <v>41</v>
      </c>
    </row>
    <row r="34" spans="1:11" x14ac:dyDescent="0.25">
      <c r="A34" s="10">
        <f t="shared" ref="A34:K34" si="9">A13</f>
        <v>2007</v>
      </c>
      <c r="B34" s="10">
        <f t="shared" si="9"/>
        <v>50</v>
      </c>
      <c r="C34" s="10">
        <f t="shared" si="9"/>
        <v>14</v>
      </c>
      <c r="D34" s="10">
        <f t="shared" si="9"/>
        <v>54</v>
      </c>
      <c r="E34" s="10">
        <f t="shared" si="9"/>
        <v>1</v>
      </c>
      <c r="F34" s="10">
        <f t="shared" si="9"/>
        <v>20</v>
      </c>
      <c r="G34" s="10">
        <f t="shared" si="9"/>
        <v>21</v>
      </c>
      <c r="H34" s="10">
        <f t="shared" si="9"/>
        <v>32</v>
      </c>
      <c r="I34" s="10">
        <f t="shared" si="9"/>
        <v>20</v>
      </c>
      <c r="J34" s="10">
        <f t="shared" si="9"/>
        <v>16</v>
      </c>
      <c r="K34" s="10">
        <f t="shared" si="9"/>
        <v>51</v>
      </c>
    </row>
    <row r="35" spans="1:11" x14ac:dyDescent="0.25">
      <c r="A35" s="10">
        <f t="shared" ref="A35:K35" si="10">A14</f>
        <v>2008</v>
      </c>
      <c r="B35" s="10">
        <f t="shared" si="10"/>
        <v>48</v>
      </c>
      <c r="C35" s="10">
        <f t="shared" si="10"/>
        <v>15</v>
      </c>
      <c r="D35" s="10">
        <f t="shared" si="10"/>
        <v>57</v>
      </c>
      <c r="E35" s="10">
        <f t="shared" si="10"/>
        <v>0</v>
      </c>
      <c r="F35" s="10">
        <f t="shared" si="10"/>
        <v>21</v>
      </c>
      <c r="G35" s="10">
        <f t="shared" si="10"/>
        <v>19</v>
      </c>
      <c r="H35" s="10">
        <f t="shared" si="10"/>
        <v>38</v>
      </c>
      <c r="I35" s="10">
        <f t="shared" si="10"/>
        <v>20</v>
      </c>
      <c r="J35" s="10">
        <f t="shared" si="10"/>
        <v>15</v>
      </c>
      <c r="K35" s="10">
        <f t="shared" si="10"/>
        <v>55</v>
      </c>
    </row>
    <row r="36" spans="1:11" x14ac:dyDescent="0.25">
      <c r="A36" s="10">
        <f t="shared" ref="A36:K36" si="11">A15</f>
        <v>2009</v>
      </c>
      <c r="B36" s="10">
        <f t="shared" si="11"/>
        <v>52</v>
      </c>
      <c r="C36" s="10">
        <f t="shared" si="11"/>
        <v>12</v>
      </c>
      <c r="D36" s="10">
        <f t="shared" si="11"/>
        <v>56</v>
      </c>
      <c r="E36" s="10">
        <f t="shared" si="11"/>
        <v>1</v>
      </c>
      <c r="F36" s="10">
        <f t="shared" si="11"/>
        <v>23</v>
      </c>
      <c r="G36" s="10">
        <f t="shared" si="11"/>
        <v>21</v>
      </c>
      <c r="H36" s="10">
        <f t="shared" si="11"/>
        <v>39</v>
      </c>
      <c r="I36" s="10">
        <f t="shared" si="11"/>
        <v>21</v>
      </c>
      <c r="J36" s="10">
        <f t="shared" si="11"/>
        <v>21</v>
      </c>
      <c r="K36" s="10">
        <f t="shared" si="11"/>
        <v>56</v>
      </c>
    </row>
    <row r="37" spans="1:11" x14ac:dyDescent="0.25">
      <c r="A37" s="10">
        <f t="shared" ref="A37:K37" si="12">A16</f>
        <v>2010</v>
      </c>
      <c r="B37" s="10">
        <f t="shared" si="12"/>
        <v>53</v>
      </c>
      <c r="C37" s="10">
        <f t="shared" si="12"/>
        <v>11</v>
      </c>
      <c r="D37" s="10">
        <f t="shared" si="12"/>
        <v>63</v>
      </c>
      <c r="E37" s="10">
        <f t="shared" si="12"/>
        <v>2</v>
      </c>
      <c r="F37" s="10">
        <f t="shared" si="12"/>
        <v>22</v>
      </c>
      <c r="G37" s="10">
        <f t="shared" si="12"/>
        <v>23</v>
      </c>
      <c r="H37" s="10">
        <f t="shared" si="12"/>
        <v>42</v>
      </c>
      <c r="I37" s="10">
        <f t="shared" si="12"/>
        <v>20</v>
      </c>
      <c r="J37" s="10">
        <f t="shared" si="12"/>
        <v>22</v>
      </c>
      <c r="K37" s="10">
        <f t="shared" si="12"/>
        <v>53</v>
      </c>
    </row>
    <row r="38" spans="1:11" x14ac:dyDescent="0.25">
      <c r="A38" s="10">
        <f t="shared" ref="A38:K38" si="13">A17</f>
        <v>2011</v>
      </c>
      <c r="B38" s="10">
        <f t="shared" si="13"/>
        <v>61</v>
      </c>
      <c r="C38" s="10">
        <f t="shared" si="13"/>
        <v>9</v>
      </c>
      <c r="D38" s="10">
        <f t="shared" si="13"/>
        <v>65</v>
      </c>
      <c r="E38" s="10">
        <f t="shared" si="13"/>
        <v>3</v>
      </c>
      <c r="F38" s="10">
        <f t="shared" si="13"/>
        <v>21</v>
      </c>
      <c r="G38" s="10">
        <f t="shared" si="13"/>
        <v>25</v>
      </c>
      <c r="H38" s="10">
        <f t="shared" si="13"/>
        <v>39</v>
      </c>
      <c r="I38" s="10">
        <f t="shared" si="13"/>
        <v>24</v>
      </c>
      <c r="J38" s="10">
        <f t="shared" si="13"/>
        <v>21</v>
      </c>
      <c r="K38" s="10">
        <f t="shared" si="13"/>
        <v>52</v>
      </c>
    </row>
    <row r="39" spans="1:11" x14ac:dyDescent="0.25">
      <c r="A39" s="10">
        <f t="shared" ref="A39:K39" si="14">A18</f>
        <v>2012</v>
      </c>
      <c r="B39" s="10">
        <f t="shared" si="14"/>
        <v>58</v>
      </c>
      <c r="C39" s="10">
        <f t="shared" si="14"/>
        <v>12</v>
      </c>
      <c r="D39" s="10">
        <f t="shared" si="14"/>
        <v>70</v>
      </c>
      <c r="E39" s="10">
        <f t="shared" si="14"/>
        <v>2</v>
      </c>
      <c r="F39" s="10">
        <f t="shared" si="14"/>
        <v>19</v>
      </c>
      <c r="G39" s="10">
        <f t="shared" si="14"/>
        <v>22</v>
      </c>
      <c r="H39" s="10">
        <f t="shared" si="14"/>
        <v>40</v>
      </c>
      <c r="I39" s="10">
        <f t="shared" si="14"/>
        <v>25</v>
      </c>
      <c r="J39" s="10">
        <f t="shared" si="14"/>
        <v>16</v>
      </c>
      <c r="K39" s="10">
        <f t="shared" si="14"/>
        <v>52</v>
      </c>
    </row>
    <row r="40" spans="1:11" x14ac:dyDescent="0.25">
      <c r="A40" s="10">
        <f t="shared" ref="A40:K40" si="15">A19</f>
        <v>2013</v>
      </c>
      <c r="B40" s="10">
        <f t="shared" si="15"/>
        <v>57</v>
      </c>
      <c r="C40" s="10">
        <f t="shared" si="15"/>
        <v>11</v>
      </c>
      <c r="D40" s="10">
        <f t="shared" si="15"/>
        <v>64</v>
      </c>
      <c r="E40" s="10">
        <f t="shared" si="15"/>
        <v>2</v>
      </c>
      <c r="F40" s="10">
        <f t="shared" si="15"/>
        <v>19</v>
      </c>
      <c r="G40" s="10">
        <f t="shared" si="15"/>
        <v>25</v>
      </c>
      <c r="H40" s="10">
        <f t="shared" si="15"/>
        <v>34</v>
      </c>
      <c r="I40" s="10">
        <f t="shared" si="15"/>
        <v>24</v>
      </c>
      <c r="J40" s="10">
        <f t="shared" si="15"/>
        <v>17</v>
      </c>
      <c r="K40" s="10">
        <f t="shared" si="15"/>
        <v>52</v>
      </c>
    </row>
    <row r="41" spans="1:11" x14ac:dyDescent="0.25">
      <c r="A41" s="10">
        <f t="shared" ref="A41:K41" si="16">A20</f>
        <v>2014</v>
      </c>
      <c r="B41" s="10">
        <f t="shared" si="16"/>
        <v>56</v>
      </c>
      <c r="C41" s="10">
        <f t="shared" si="16"/>
        <v>14</v>
      </c>
      <c r="D41" s="10">
        <f t="shared" si="16"/>
        <v>59</v>
      </c>
      <c r="E41" s="10">
        <f t="shared" si="16"/>
        <v>2</v>
      </c>
      <c r="F41" s="10">
        <f t="shared" si="16"/>
        <v>16</v>
      </c>
      <c r="G41" s="10">
        <f t="shared" si="16"/>
        <v>25</v>
      </c>
      <c r="H41" s="10">
        <f t="shared" si="16"/>
        <v>34</v>
      </c>
      <c r="I41" s="10">
        <f t="shared" si="16"/>
        <v>21</v>
      </c>
      <c r="J41" s="10">
        <f t="shared" si="16"/>
        <v>18</v>
      </c>
      <c r="K41" s="10">
        <f t="shared" si="16"/>
        <v>51</v>
      </c>
    </row>
    <row r="42" spans="1:11" x14ac:dyDescent="0.25">
      <c r="A42" s="10">
        <f t="shared" ref="A42:K42" si="17">A21</f>
        <v>2015</v>
      </c>
      <c r="B42" s="10">
        <f t="shared" si="17"/>
        <v>58</v>
      </c>
      <c r="C42" s="10">
        <f t="shared" si="17"/>
        <v>12</v>
      </c>
      <c r="D42" s="10">
        <f t="shared" si="17"/>
        <v>58</v>
      </c>
      <c r="E42" s="10">
        <f t="shared" si="17"/>
        <v>3</v>
      </c>
      <c r="F42" s="10">
        <f t="shared" si="17"/>
        <v>18</v>
      </c>
      <c r="G42" s="10">
        <f t="shared" si="17"/>
        <v>25</v>
      </c>
      <c r="H42" s="10">
        <f t="shared" si="17"/>
        <v>34</v>
      </c>
      <c r="I42" s="10">
        <f t="shared" si="17"/>
        <v>20</v>
      </c>
      <c r="J42" s="10">
        <f t="shared" si="17"/>
        <v>22</v>
      </c>
      <c r="K42" s="10">
        <f t="shared" si="17"/>
        <v>47</v>
      </c>
    </row>
    <row r="43" spans="1:11" x14ac:dyDescent="0.25">
      <c r="A43" s="10">
        <f t="shared" ref="A43:K43" si="18">A22</f>
        <v>2016</v>
      </c>
      <c r="B43" s="10">
        <f t="shared" si="18"/>
        <v>64</v>
      </c>
      <c r="C43" s="10">
        <f t="shared" si="18"/>
        <v>16</v>
      </c>
      <c r="D43" s="10">
        <f t="shared" si="18"/>
        <v>60</v>
      </c>
      <c r="E43" s="10">
        <f t="shared" si="18"/>
        <v>2</v>
      </c>
      <c r="F43" s="10">
        <f t="shared" si="18"/>
        <v>18</v>
      </c>
      <c r="G43" s="10">
        <f t="shared" si="18"/>
        <v>21</v>
      </c>
      <c r="H43" s="10">
        <f t="shared" si="18"/>
        <v>34</v>
      </c>
      <c r="I43" s="10">
        <f t="shared" si="18"/>
        <v>20</v>
      </c>
      <c r="J43" s="10">
        <f t="shared" si="18"/>
        <v>19</v>
      </c>
      <c r="K43" s="10">
        <f t="shared" si="18"/>
        <v>43</v>
      </c>
    </row>
    <row r="44" spans="1:11" x14ac:dyDescent="0.25">
      <c r="A44" s="10">
        <f t="shared" ref="A44:K44" si="19">A23</f>
        <v>2017</v>
      </c>
      <c r="B44" s="10">
        <f t="shared" si="19"/>
        <v>65</v>
      </c>
      <c r="C44" s="10">
        <f t="shared" si="19"/>
        <v>15</v>
      </c>
      <c r="D44" s="10">
        <f t="shared" si="19"/>
        <v>63</v>
      </c>
      <c r="E44" s="10">
        <f t="shared" si="19"/>
        <v>3</v>
      </c>
      <c r="F44" s="10">
        <f t="shared" si="19"/>
        <v>20</v>
      </c>
      <c r="G44" s="10">
        <f t="shared" si="19"/>
        <v>20</v>
      </c>
      <c r="H44" s="10">
        <f t="shared" si="19"/>
        <v>34</v>
      </c>
      <c r="I44" s="10">
        <f t="shared" si="19"/>
        <v>21</v>
      </c>
      <c r="J44" s="10">
        <f t="shared" si="19"/>
        <v>19</v>
      </c>
      <c r="K44" s="10">
        <f t="shared" si="19"/>
        <v>41</v>
      </c>
    </row>
    <row r="45" spans="1:11" x14ac:dyDescent="0.25">
      <c r="A45" s="10" t="s">
        <v>64</v>
      </c>
      <c r="B45" s="10">
        <f>SUM(B26:B44)</f>
        <v>989</v>
      </c>
      <c r="C45" s="10">
        <f t="shared" ref="C45:K45" si="20">SUM(C26:C44)</f>
        <v>228</v>
      </c>
      <c r="D45" s="10">
        <f t="shared" si="20"/>
        <v>1010</v>
      </c>
      <c r="E45" s="10">
        <f t="shared" si="20"/>
        <v>40</v>
      </c>
      <c r="F45" s="10">
        <f t="shared" si="20"/>
        <v>367</v>
      </c>
      <c r="G45" s="10">
        <f t="shared" si="20"/>
        <v>426</v>
      </c>
      <c r="H45" s="10">
        <f t="shared" si="20"/>
        <v>704</v>
      </c>
      <c r="I45" s="10">
        <f t="shared" si="20"/>
        <v>371</v>
      </c>
      <c r="J45" s="10">
        <f t="shared" si="20"/>
        <v>331</v>
      </c>
      <c r="K45" s="10">
        <f t="shared" si="20"/>
        <v>912</v>
      </c>
    </row>
    <row r="46" spans="1:11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</row>
    <row r="47" spans="1:1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</row>
    <row r="48" spans="1:11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</row>
  </sheetData>
  <pageMargins left="0.7" right="0.7" top="0.75" bottom="0.75" header="0.3" footer="0.3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25"/>
  <sheetViews>
    <sheetView workbookViewId="0">
      <selection activeCell="M4" sqref="M4"/>
    </sheetView>
  </sheetViews>
  <sheetFormatPr defaultRowHeight="15" x14ac:dyDescent="0.25"/>
  <cols>
    <col min="1" max="1" width="25.85546875" style="15" bestFit="1" customWidth="1"/>
    <col min="2" max="2" width="16.28515625" style="15" bestFit="1" customWidth="1"/>
    <col min="3" max="3" width="9" style="15" bestFit="1" customWidth="1"/>
    <col min="4" max="4" width="25.28515625" style="15" bestFit="1" customWidth="1"/>
    <col min="5" max="5" width="13.5703125" style="15" bestFit="1" customWidth="1"/>
    <col min="6" max="6" width="10.28515625" style="15" bestFit="1" customWidth="1"/>
    <col min="7" max="7" width="9" style="15" bestFit="1" customWidth="1"/>
    <col min="8" max="9" width="12.7109375" style="15" bestFit="1" customWidth="1"/>
    <col min="10" max="10" width="13.42578125" style="15" bestFit="1" customWidth="1"/>
    <col min="11" max="11" width="9" style="15" bestFit="1" customWidth="1"/>
    <col min="12" max="12" width="7.28515625" style="15" bestFit="1" customWidth="1"/>
    <col min="13" max="13" width="11.28515625" style="15" bestFit="1" customWidth="1"/>
    <col min="14" max="16384" width="9.140625" style="15"/>
  </cols>
  <sheetData>
    <row r="3" spans="1:15" x14ac:dyDescent="0.25">
      <c r="A3" s="2" t="s">
        <v>16</v>
      </c>
      <c r="B3" s="2" t="s">
        <v>15</v>
      </c>
      <c r="C3"/>
      <c r="D3"/>
      <c r="E3"/>
      <c r="F3"/>
      <c r="G3"/>
      <c r="H3"/>
      <c r="I3"/>
      <c r="J3"/>
      <c r="K3"/>
      <c r="L3"/>
      <c r="M3"/>
    </row>
    <row r="4" spans="1:15" s="20" customFormat="1" x14ac:dyDescent="0.25">
      <c r="A4" s="18" t="s">
        <v>12</v>
      </c>
      <c r="B4" s="19" t="s">
        <v>28</v>
      </c>
      <c r="C4" s="19" t="s">
        <v>25</v>
      </c>
      <c r="D4" s="19" t="s">
        <v>26</v>
      </c>
      <c r="E4" s="19" t="s">
        <v>27</v>
      </c>
      <c r="F4" s="19" t="s">
        <v>19</v>
      </c>
      <c r="G4" s="19" t="s">
        <v>21</v>
      </c>
      <c r="H4" s="19" t="s">
        <v>20</v>
      </c>
      <c r="I4" s="19" t="s">
        <v>22</v>
      </c>
      <c r="J4" s="19" t="s">
        <v>23</v>
      </c>
      <c r="K4" s="19" t="s">
        <v>24</v>
      </c>
      <c r="L4" s="19" t="s">
        <v>13</v>
      </c>
      <c r="M4" s="19" t="s">
        <v>14</v>
      </c>
      <c r="O4" s="20" t="s">
        <v>29</v>
      </c>
    </row>
    <row r="5" spans="1:15" x14ac:dyDescent="0.25">
      <c r="A5" s="3">
        <v>1999</v>
      </c>
      <c r="B5" s="4">
        <v>26033</v>
      </c>
      <c r="C5" s="4">
        <v>9679</v>
      </c>
      <c r="D5" s="4">
        <v>24429</v>
      </c>
      <c r="E5" s="4">
        <v>4806</v>
      </c>
      <c r="F5" s="4">
        <v>19306</v>
      </c>
      <c r="G5" s="4">
        <v>28172</v>
      </c>
      <c r="H5" s="4">
        <v>35180</v>
      </c>
      <c r="I5" s="4">
        <v>23610</v>
      </c>
      <c r="J5" s="4">
        <v>23405</v>
      </c>
      <c r="K5" s="4">
        <v>48180</v>
      </c>
      <c r="L5" s="4"/>
      <c r="M5" s="4">
        <v>242800</v>
      </c>
      <c r="O5" s="16">
        <f>SUM(F5:K5)/GETPIVOTDATA("Voting Membership",$A$3,"Year",A5)</f>
        <v>0.73250823723228997</v>
      </c>
    </row>
    <row r="6" spans="1:15" x14ac:dyDescent="0.25">
      <c r="A6" s="3">
        <v>2000</v>
      </c>
      <c r="B6" s="4">
        <v>30235</v>
      </c>
      <c r="C6" s="4">
        <v>9911</v>
      </c>
      <c r="D6" s="4">
        <v>26676</v>
      </c>
      <c r="E6" s="4">
        <v>4872</v>
      </c>
      <c r="F6" s="4">
        <v>19489</v>
      </c>
      <c r="G6" s="4">
        <v>28464</v>
      </c>
      <c r="H6" s="4">
        <v>35644</v>
      </c>
      <c r="I6" s="4">
        <v>24035</v>
      </c>
      <c r="J6" s="4">
        <v>24000</v>
      </c>
      <c r="K6" s="4">
        <v>49570</v>
      </c>
      <c r="L6" s="4"/>
      <c r="M6" s="4">
        <v>252896</v>
      </c>
      <c r="O6" s="16">
        <f t="shared" ref="O6:O23" si="0">SUM(F6:K6)/GETPIVOTDATA("Voting Membership",$A$3,"Year",A6)</f>
        <v>0.71650797165633306</v>
      </c>
    </row>
    <row r="7" spans="1:15" x14ac:dyDescent="0.25">
      <c r="A7" s="3">
        <v>2001</v>
      </c>
      <c r="B7" s="4">
        <v>32213</v>
      </c>
      <c r="C7" s="4">
        <v>9864</v>
      </c>
      <c r="D7" s="4">
        <v>28553</v>
      </c>
      <c r="E7" s="4">
        <v>4939</v>
      </c>
      <c r="F7" s="4">
        <v>19715</v>
      </c>
      <c r="G7" s="4">
        <v>28853</v>
      </c>
      <c r="H7" s="4">
        <v>35918</v>
      </c>
      <c r="I7" s="4">
        <v>24412</v>
      </c>
      <c r="J7" s="4">
        <v>24273</v>
      </c>
      <c r="K7" s="4">
        <v>50766</v>
      </c>
      <c r="L7" s="4"/>
      <c r="M7" s="4">
        <v>259506</v>
      </c>
      <c r="O7" s="16">
        <f t="shared" si="0"/>
        <v>0.70879671375613662</v>
      </c>
    </row>
    <row r="8" spans="1:15" x14ac:dyDescent="0.25">
      <c r="A8" s="3">
        <v>2002</v>
      </c>
      <c r="B8" s="4">
        <v>32463</v>
      </c>
      <c r="C8" s="4">
        <v>10301</v>
      </c>
      <c r="D8" s="4">
        <v>30468</v>
      </c>
      <c r="E8" s="4">
        <v>5226</v>
      </c>
      <c r="F8" s="4">
        <v>19703</v>
      </c>
      <c r="G8" s="4">
        <v>28830</v>
      </c>
      <c r="H8" s="4">
        <v>36206</v>
      </c>
      <c r="I8" s="4">
        <v>24542</v>
      </c>
      <c r="J8" s="4">
        <v>24796</v>
      </c>
      <c r="K8" s="4">
        <v>52943</v>
      </c>
      <c r="L8" s="4"/>
      <c r="M8" s="4">
        <v>265478</v>
      </c>
      <c r="O8" s="16">
        <f t="shared" si="0"/>
        <v>0.70446515342137583</v>
      </c>
    </row>
    <row r="9" spans="1:15" x14ac:dyDescent="0.25">
      <c r="A9" s="3">
        <v>2003</v>
      </c>
      <c r="B9" s="4">
        <v>31580</v>
      </c>
      <c r="C9" s="4">
        <v>10241</v>
      </c>
      <c r="D9" s="4">
        <v>30769</v>
      </c>
      <c r="E9" s="4">
        <v>4978</v>
      </c>
      <c r="F9" s="4">
        <v>19096</v>
      </c>
      <c r="G9" s="4">
        <v>28336</v>
      </c>
      <c r="H9" s="4">
        <v>35224</v>
      </c>
      <c r="I9" s="4">
        <v>24166</v>
      </c>
      <c r="J9" s="4">
        <v>24096</v>
      </c>
      <c r="K9" s="4">
        <v>51841</v>
      </c>
      <c r="L9" s="4"/>
      <c r="M9" s="4">
        <v>260327</v>
      </c>
      <c r="O9" s="16">
        <f t="shared" si="0"/>
        <v>0.7020362851336972</v>
      </c>
    </row>
    <row r="10" spans="1:15" x14ac:dyDescent="0.25">
      <c r="A10" s="3">
        <v>2004</v>
      </c>
      <c r="B10" s="4">
        <v>32720</v>
      </c>
      <c r="C10" s="4">
        <v>10116</v>
      </c>
      <c r="D10" s="4">
        <v>30036</v>
      </c>
      <c r="E10" s="4">
        <v>4887</v>
      </c>
      <c r="F10" s="4">
        <v>19066</v>
      </c>
      <c r="G10" s="4">
        <v>28217</v>
      </c>
      <c r="H10" s="4">
        <v>34857</v>
      </c>
      <c r="I10" s="4">
        <v>24230</v>
      </c>
      <c r="J10" s="4">
        <v>24112</v>
      </c>
      <c r="K10" s="4">
        <v>51730</v>
      </c>
      <c r="L10" s="4"/>
      <c r="M10" s="4">
        <v>259971</v>
      </c>
      <c r="O10" s="16">
        <f t="shared" si="0"/>
        <v>0.70089356120490365</v>
      </c>
    </row>
    <row r="11" spans="1:15" x14ac:dyDescent="0.25">
      <c r="A11" s="3">
        <v>2005</v>
      </c>
      <c r="B11" s="4">
        <v>38345</v>
      </c>
      <c r="C11" s="4">
        <v>10475</v>
      </c>
      <c r="D11" s="4">
        <v>33408</v>
      </c>
      <c r="E11" s="4">
        <v>5308</v>
      </c>
      <c r="F11" s="4">
        <v>19157</v>
      </c>
      <c r="G11" s="4">
        <v>28039</v>
      </c>
      <c r="H11" s="4">
        <v>33791</v>
      </c>
      <c r="I11" s="4">
        <v>24235</v>
      </c>
      <c r="J11" s="4">
        <v>24217</v>
      </c>
      <c r="K11" s="4">
        <v>50926</v>
      </c>
      <c r="L11" s="4"/>
      <c r="M11" s="4">
        <v>267901</v>
      </c>
      <c r="O11" s="16">
        <f t="shared" si="0"/>
        <v>0.67325243280166924</v>
      </c>
    </row>
    <row r="12" spans="1:15" x14ac:dyDescent="0.25">
      <c r="A12" s="3">
        <v>2006</v>
      </c>
      <c r="B12" s="4">
        <v>40278</v>
      </c>
      <c r="C12" s="4">
        <v>10806</v>
      </c>
      <c r="D12" s="4">
        <v>35882</v>
      </c>
      <c r="E12" s="4">
        <v>5464</v>
      </c>
      <c r="F12" s="4">
        <v>18975</v>
      </c>
      <c r="G12" s="4">
        <v>27849</v>
      </c>
      <c r="H12" s="4">
        <v>32981</v>
      </c>
      <c r="I12" s="4">
        <v>23976</v>
      </c>
      <c r="J12" s="4">
        <v>23837</v>
      </c>
      <c r="K12" s="4">
        <v>50470</v>
      </c>
      <c r="L12" s="4"/>
      <c r="M12" s="4">
        <v>270518</v>
      </c>
      <c r="O12" s="16">
        <f t="shared" si="0"/>
        <v>0.65832218188808134</v>
      </c>
    </row>
    <row r="13" spans="1:15" x14ac:dyDescent="0.25">
      <c r="A13" s="3">
        <v>2007</v>
      </c>
      <c r="B13" s="4">
        <v>37085</v>
      </c>
      <c r="C13" s="4">
        <v>10966</v>
      </c>
      <c r="D13" s="4">
        <v>36843</v>
      </c>
      <c r="E13" s="4">
        <v>5755</v>
      </c>
      <c r="F13" s="4">
        <v>18712</v>
      </c>
      <c r="G13" s="4">
        <v>27606</v>
      </c>
      <c r="H13" s="4">
        <v>32497</v>
      </c>
      <c r="I13" s="4">
        <v>24002</v>
      </c>
      <c r="J13" s="4">
        <v>23633</v>
      </c>
      <c r="K13" s="4">
        <v>50503</v>
      </c>
      <c r="L13" s="4"/>
      <c r="M13" s="4">
        <v>267602</v>
      </c>
      <c r="O13" s="16">
        <f t="shared" si="0"/>
        <v>0.66125440019132886</v>
      </c>
    </row>
    <row r="14" spans="1:15" x14ac:dyDescent="0.25">
      <c r="A14" s="3">
        <v>2008</v>
      </c>
      <c r="B14" s="4">
        <v>44219</v>
      </c>
      <c r="C14" s="4">
        <v>12804</v>
      </c>
      <c r="D14" s="4">
        <v>45671</v>
      </c>
      <c r="E14" s="4">
        <v>7263</v>
      </c>
      <c r="F14" s="4">
        <v>20146</v>
      </c>
      <c r="G14" s="4">
        <v>28594</v>
      </c>
      <c r="H14" s="4">
        <v>33630</v>
      </c>
      <c r="I14" s="4">
        <v>25663</v>
      </c>
      <c r="J14" s="4">
        <v>25039</v>
      </c>
      <c r="K14" s="4">
        <v>52827</v>
      </c>
      <c r="L14" s="4"/>
      <c r="M14" s="4">
        <v>295856</v>
      </c>
      <c r="O14" s="16">
        <f t="shared" si="0"/>
        <v>0.62834284246390137</v>
      </c>
    </row>
    <row r="15" spans="1:15" x14ac:dyDescent="0.25">
      <c r="A15" s="3">
        <v>2009</v>
      </c>
      <c r="B15" s="4">
        <v>45551</v>
      </c>
      <c r="C15" s="4">
        <v>13180</v>
      </c>
      <c r="D15" s="4">
        <v>50329</v>
      </c>
      <c r="E15" s="4">
        <v>7975</v>
      </c>
      <c r="F15" s="4">
        <v>20064</v>
      </c>
      <c r="G15" s="4">
        <v>28265</v>
      </c>
      <c r="H15" s="4">
        <v>33272</v>
      </c>
      <c r="I15" s="4">
        <v>26022</v>
      </c>
      <c r="J15" s="4">
        <v>24966</v>
      </c>
      <c r="K15" s="4">
        <v>52300</v>
      </c>
      <c r="L15" s="4"/>
      <c r="M15" s="4">
        <v>301924</v>
      </c>
      <c r="O15" s="16">
        <f t="shared" si="0"/>
        <v>0.6123693379790941</v>
      </c>
    </row>
    <row r="16" spans="1:15" x14ac:dyDescent="0.25">
      <c r="A16" s="3">
        <v>2010</v>
      </c>
      <c r="B16" s="4">
        <v>52001</v>
      </c>
      <c r="C16" s="4">
        <v>13829</v>
      </c>
      <c r="D16" s="4">
        <v>53339</v>
      </c>
      <c r="E16" s="4">
        <v>8596</v>
      </c>
      <c r="F16" s="4">
        <v>19962</v>
      </c>
      <c r="G16" s="4">
        <v>28357</v>
      </c>
      <c r="H16" s="4">
        <v>32912</v>
      </c>
      <c r="I16" s="4">
        <v>26237</v>
      </c>
      <c r="J16" s="4">
        <v>25223</v>
      </c>
      <c r="K16" s="4">
        <v>52073</v>
      </c>
      <c r="L16" s="4"/>
      <c r="M16" s="4">
        <v>312529</v>
      </c>
      <c r="O16" s="16">
        <f t="shared" si="0"/>
        <v>0.59118993757379312</v>
      </c>
    </row>
    <row r="17" spans="1:15" x14ac:dyDescent="0.25">
      <c r="A17" s="3">
        <v>2011</v>
      </c>
      <c r="B17" s="4">
        <v>54555</v>
      </c>
      <c r="C17" s="4">
        <v>14448</v>
      </c>
      <c r="D17" s="4">
        <v>57590</v>
      </c>
      <c r="E17" s="4">
        <v>8343</v>
      </c>
      <c r="F17" s="4">
        <v>20326</v>
      </c>
      <c r="G17" s="4">
        <v>28952</v>
      </c>
      <c r="H17" s="4">
        <v>32935</v>
      </c>
      <c r="I17" s="4">
        <v>26905</v>
      </c>
      <c r="J17" s="4">
        <v>25748</v>
      </c>
      <c r="K17" s="4">
        <v>51815</v>
      </c>
      <c r="L17" s="4"/>
      <c r="M17" s="4">
        <v>321617</v>
      </c>
      <c r="O17" s="16">
        <f t="shared" si="0"/>
        <v>0.58044506353830794</v>
      </c>
    </row>
    <row r="18" spans="1:15" x14ac:dyDescent="0.25">
      <c r="A18" s="3">
        <v>2012</v>
      </c>
      <c r="B18" s="4">
        <v>59761</v>
      </c>
      <c r="C18" s="4">
        <v>14588</v>
      </c>
      <c r="D18" s="4">
        <v>60373</v>
      </c>
      <c r="E18" s="4">
        <v>9529</v>
      </c>
      <c r="F18" s="4">
        <v>20219</v>
      </c>
      <c r="G18" s="4">
        <v>28706</v>
      </c>
      <c r="H18" s="4">
        <v>32331</v>
      </c>
      <c r="I18" s="4">
        <v>26726</v>
      </c>
      <c r="J18" s="4">
        <v>25726</v>
      </c>
      <c r="K18" s="4">
        <v>51248</v>
      </c>
      <c r="L18" s="4"/>
      <c r="M18" s="4">
        <v>329207</v>
      </c>
      <c r="O18" s="16">
        <f t="shared" si="0"/>
        <v>0.56182280449686672</v>
      </c>
    </row>
    <row r="19" spans="1:15" x14ac:dyDescent="0.25">
      <c r="A19" s="3">
        <v>2013</v>
      </c>
      <c r="B19" s="4">
        <v>62969</v>
      </c>
      <c r="C19" s="4">
        <v>14621</v>
      </c>
      <c r="D19" s="4">
        <v>62353</v>
      </c>
      <c r="E19" s="4">
        <v>10344</v>
      </c>
      <c r="F19" s="4">
        <v>19912</v>
      </c>
      <c r="G19" s="4">
        <v>28106</v>
      </c>
      <c r="H19" s="4">
        <v>31666</v>
      </c>
      <c r="I19" s="4">
        <v>26327</v>
      </c>
      <c r="J19" s="4">
        <v>25445</v>
      </c>
      <c r="K19" s="4">
        <v>50467</v>
      </c>
      <c r="L19" s="4"/>
      <c r="M19" s="4">
        <v>332210</v>
      </c>
      <c r="O19" s="16">
        <f t="shared" si="0"/>
        <v>0.54761446073266906</v>
      </c>
    </row>
    <row r="20" spans="1:15" x14ac:dyDescent="0.25">
      <c r="A20" s="3">
        <v>2014</v>
      </c>
      <c r="B20" s="4">
        <v>69523</v>
      </c>
      <c r="C20" s="4">
        <v>15318</v>
      </c>
      <c r="D20" s="4">
        <v>64943</v>
      </c>
      <c r="E20" s="4">
        <v>11266</v>
      </c>
      <c r="F20" s="4">
        <v>20056</v>
      </c>
      <c r="G20" s="4">
        <v>27948</v>
      </c>
      <c r="H20" s="4">
        <v>31485</v>
      </c>
      <c r="I20" s="4">
        <v>26504</v>
      </c>
      <c r="J20" s="4">
        <v>25438</v>
      </c>
      <c r="K20" s="4">
        <v>50676</v>
      </c>
      <c r="L20" s="4"/>
      <c r="M20" s="4">
        <v>343157</v>
      </c>
      <c r="O20" s="16">
        <f t="shared" si="0"/>
        <v>0.5306812916536745</v>
      </c>
    </row>
    <row r="21" spans="1:15" x14ac:dyDescent="0.25">
      <c r="A21" s="3">
        <v>2015</v>
      </c>
      <c r="B21" s="4">
        <v>73860</v>
      </c>
      <c r="C21" s="4">
        <v>15493</v>
      </c>
      <c r="D21" s="4">
        <v>65569</v>
      </c>
      <c r="E21" s="4">
        <v>11709</v>
      </c>
      <c r="F21" s="4">
        <v>19822</v>
      </c>
      <c r="G21" s="4">
        <v>27114</v>
      </c>
      <c r="H21" s="4">
        <v>31112</v>
      </c>
      <c r="I21" s="4">
        <v>26240</v>
      </c>
      <c r="J21" s="4">
        <v>25264</v>
      </c>
      <c r="K21" s="4">
        <v>50322</v>
      </c>
      <c r="L21" s="4"/>
      <c r="M21" s="4">
        <v>346505</v>
      </c>
      <c r="O21" s="16">
        <f t="shared" si="0"/>
        <v>0.51910939236086062</v>
      </c>
    </row>
    <row r="22" spans="1:15" x14ac:dyDescent="0.25">
      <c r="A22" s="3">
        <v>2016</v>
      </c>
      <c r="B22" s="4">
        <v>76209</v>
      </c>
      <c r="C22" s="4">
        <v>15489</v>
      </c>
      <c r="D22" s="4">
        <v>65614</v>
      </c>
      <c r="E22" s="4">
        <v>11678</v>
      </c>
      <c r="F22" s="4">
        <v>19755</v>
      </c>
      <c r="G22" s="4">
        <v>26582</v>
      </c>
      <c r="H22" s="4">
        <v>29911</v>
      </c>
      <c r="I22" s="4">
        <v>25972</v>
      </c>
      <c r="J22" s="4">
        <v>24982</v>
      </c>
      <c r="K22" s="4">
        <v>49272</v>
      </c>
      <c r="L22" s="4"/>
      <c r="M22" s="4">
        <v>345464</v>
      </c>
      <c r="O22" s="16">
        <f t="shared" si="0"/>
        <v>0.51083180881365353</v>
      </c>
    </row>
    <row r="23" spans="1:15" x14ac:dyDescent="0.25">
      <c r="A23" s="3">
        <v>2017</v>
      </c>
      <c r="B23" s="4">
        <v>76668</v>
      </c>
      <c r="C23" s="4">
        <v>15015</v>
      </c>
      <c r="D23" s="4">
        <v>64994</v>
      </c>
      <c r="E23" s="4">
        <v>11249</v>
      </c>
      <c r="F23" s="4">
        <v>19012</v>
      </c>
      <c r="G23" s="4">
        <v>25736</v>
      </c>
      <c r="H23" s="4">
        <v>29302</v>
      </c>
      <c r="I23" s="4">
        <v>25546</v>
      </c>
      <c r="J23" s="4">
        <v>24779</v>
      </c>
      <c r="K23" s="4">
        <v>49151</v>
      </c>
      <c r="L23" s="4"/>
      <c r="M23" s="4">
        <v>341452</v>
      </c>
      <c r="O23" s="16">
        <f t="shared" si="0"/>
        <v>0.50820027412344926</v>
      </c>
    </row>
    <row r="24" spans="1:15" x14ac:dyDescent="0.25">
      <c r="A24" s="3" t="s">
        <v>13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O24" s="16"/>
    </row>
    <row r="25" spans="1:15" s="17" customFormat="1" x14ac:dyDescent="0.25">
      <c r="A25" s="21" t="s">
        <v>14</v>
      </c>
      <c r="B25" s="9">
        <v>916268</v>
      </c>
      <c r="C25" s="9">
        <v>237144</v>
      </c>
      <c r="D25" s="9">
        <v>867839</v>
      </c>
      <c r="E25" s="9">
        <v>144187</v>
      </c>
      <c r="F25" s="9">
        <v>372493</v>
      </c>
      <c r="G25" s="9">
        <v>532726</v>
      </c>
      <c r="H25" s="9">
        <v>630854</v>
      </c>
      <c r="I25" s="9">
        <v>479350</v>
      </c>
      <c r="J25" s="9">
        <v>468979</v>
      </c>
      <c r="K25" s="9">
        <v>967080</v>
      </c>
      <c r="L25" s="9"/>
      <c r="M25" s="9">
        <v>5616920</v>
      </c>
    </row>
  </sheetData>
  <pageMargins left="0.7" right="0.7" top="0.75" bottom="0.75" header="0.3" footer="0.3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workbookViewId="0">
      <selection activeCell="A3" sqref="A3"/>
    </sheetView>
  </sheetViews>
  <sheetFormatPr defaultRowHeight="15" x14ac:dyDescent="0.25"/>
  <sheetData>
    <row r="1" spans="1:9" s="10" customFormat="1" x14ac:dyDescent="0.25">
      <c r="A1" s="10" t="s">
        <v>4911</v>
      </c>
    </row>
    <row r="2" spans="1:9" s="10" customFormat="1" x14ac:dyDescent="0.25">
      <c r="A2" s="10" t="s">
        <v>4912</v>
      </c>
    </row>
    <row r="3" spans="1:9" x14ac:dyDescent="0.25">
      <c r="A3" t="s">
        <v>67</v>
      </c>
      <c r="D3">
        <v>2016</v>
      </c>
      <c r="F3" t="s">
        <v>70</v>
      </c>
      <c r="G3" t="s">
        <v>71</v>
      </c>
      <c r="H3" t="s">
        <v>72</v>
      </c>
      <c r="I3" t="s">
        <v>73</v>
      </c>
    </row>
    <row r="4" spans="1:9" x14ac:dyDescent="0.25">
      <c r="A4">
        <v>31</v>
      </c>
      <c r="B4">
        <v>39</v>
      </c>
      <c r="C4" t="str">
        <f>CONCATENATE(A4," -",B4)</f>
        <v>31 -39</v>
      </c>
      <c r="D4">
        <v>6</v>
      </c>
      <c r="F4">
        <f>AVERAGE(A4:B4)</f>
        <v>35</v>
      </c>
      <c r="G4">
        <f>F4*D4</f>
        <v>210</v>
      </c>
      <c r="H4">
        <f>D4</f>
        <v>6</v>
      </c>
      <c r="I4" s="22">
        <f>H4/$D$15</f>
        <v>2.1428571428571429E-2</v>
      </c>
    </row>
    <row r="5" spans="1:9" x14ac:dyDescent="0.25">
      <c r="A5">
        <v>40</v>
      </c>
      <c r="B5">
        <v>44</v>
      </c>
      <c r="C5" s="10" t="str">
        <f t="shared" ref="C5:C12" si="0">CONCATENATE(A5," -",B5)</f>
        <v>40 -44</v>
      </c>
      <c r="D5">
        <v>39</v>
      </c>
      <c r="F5" s="10">
        <f t="shared" ref="F5:F12" si="1">AVERAGE(A5:B5)</f>
        <v>42</v>
      </c>
      <c r="G5" s="10">
        <f t="shared" ref="G5:G13" si="2">F5*D5</f>
        <v>1638</v>
      </c>
      <c r="H5">
        <f>D5+H4</f>
        <v>45</v>
      </c>
      <c r="I5" s="22">
        <f t="shared" ref="I5:I13" si="3">H5/$D$15</f>
        <v>0.16071428571428573</v>
      </c>
    </row>
    <row r="6" spans="1:9" x14ac:dyDescent="0.25">
      <c r="A6">
        <f>A5+5</f>
        <v>45</v>
      </c>
      <c r="B6" s="10">
        <f>B5+5</f>
        <v>49</v>
      </c>
      <c r="C6" s="10" t="str">
        <f t="shared" si="0"/>
        <v>45 -49</v>
      </c>
      <c r="D6">
        <v>64</v>
      </c>
      <c r="F6" s="10">
        <f t="shared" si="1"/>
        <v>47</v>
      </c>
      <c r="G6" s="10">
        <f t="shared" si="2"/>
        <v>3008</v>
      </c>
      <c r="H6" s="10">
        <f t="shared" ref="H6:H13" si="4">D6+H5</f>
        <v>109</v>
      </c>
      <c r="I6" s="22">
        <f t="shared" si="3"/>
        <v>0.38928571428571429</v>
      </c>
    </row>
    <row r="7" spans="1:9" x14ac:dyDescent="0.25">
      <c r="A7" s="10">
        <f t="shared" ref="A7:B10" si="5">A6+5</f>
        <v>50</v>
      </c>
      <c r="B7" s="10">
        <f t="shared" si="5"/>
        <v>54</v>
      </c>
      <c r="C7" s="10" t="str">
        <f t="shared" si="0"/>
        <v>50 -54</v>
      </c>
      <c r="D7">
        <v>66</v>
      </c>
      <c r="F7" s="10">
        <f t="shared" si="1"/>
        <v>52</v>
      </c>
      <c r="G7" s="10">
        <f t="shared" si="2"/>
        <v>3432</v>
      </c>
      <c r="H7" s="10">
        <f t="shared" si="4"/>
        <v>175</v>
      </c>
      <c r="I7" s="22">
        <f t="shared" si="3"/>
        <v>0.625</v>
      </c>
    </row>
    <row r="8" spans="1:9" x14ac:dyDescent="0.25">
      <c r="A8" s="10">
        <f t="shared" si="5"/>
        <v>55</v>
      </c>
      <c r="B8" s="10">
        <f t="shared" si="5"/>
        <v>59</v>
      </c>
      <c r="C8" s="10" t="str">
        <f t="shared" si="0"/>
        <v>55 -59</v>
      </c>
      <c r="D8">
        <v>55</v>
      </c>
      <c r="F8" s="10">
        <f t="shared" si="1"/>
        <v>57</v>
      </c>
      <c r="G8" s="10">
        <f t="shared" si="2"/>
        <v>3135</v>
      </c>
      <c r="H8" s="10">
        <f t="shared" si="4"/>
        <v>230</v>
      </c>
      <c r="I8" s="22">
        <f t="shared" si="3"/>
        <v>0.8214285714285714</v>
      </c>
    </row>
    <row r="9" spans="1:9" x14ac:dyDescent="0.25">
      <c r="A9" s="10">
        <f t="shared" si="5"/>
        <v>60</v>
      </c>
      <c r="B9" s="10">
        <f t="shared" si="5"/>
        <v>64</v>
      </c>
      <c r="C9" s="10" t="str">
        <f t="shared" si="0"/>
        <v>60 -64</v>
      </c>
      <c r="D9">
        <v>31</v>
      </c>
      <c r="F9" s="10">
        <f t="shared" si="1"/>
        <v>62</v>
      </c>
      <c r="G9" s="10">
        <f t="shared" si="2"/>
        <v>1922</v>
      </c>
      <c r="H9" s="10">
        <f t="shared" si="4"/>
        <v>261</v>
      </c>
      <c r="I9" s="22">
        <f t="shared" si="3"/>
        <v>0.93214285714285716</v>
      </c>
    </row>
    <row r="10" spans="1:9" x14ac:dyDescent="0.25">
      <c r="A10" s="10">
        <f t="shared" si="5"/>
        <v>65</v>
      </c>
      <c r="B10" s="10">
        <f t="shared" si="5"/>
        <v>69</v>
      </c>
      <c r="C10" s="10" t="str">
        <f t="shared" si="0"/>
        <v>65 -69</v>
      </c>
      <c r="D10">
        <v>10</v>
      </c>
      <c r="F10" s="10">
        <f t="shared" si="1"/>
        <v>67</v>
      </c>
      <c r="G10" s="10">
        <f t="shared" si="2"/>
        <v>670</v>
      </c>
      <c r="H10" s="10">
        <f t="shared" si="4"/>
        <v>271</v>
      </c>
      <c r="I10" s="22">
        <f t="shared" si="3"/>
        <v>0.96785714285714286</v>
      </c>
    </row>
    <row r="11" spans="1:9" x14ac:dyDescent="0.25">
      <c r="A11">
        <v>70</v>
      </c>
      <c r="B11">
        <v>76</v>
      </c>
      <c r="C11" s="10" t="str">
        <f t="shared" si="0"/>
        <v>70 -76</v>
      </c>
      <c r="D11">
        <v>4</v>
      </c>
      <c r="F11" s="10">
        <f t="shared" si="1"/>
        <v>73</v>
      </c>
      <c r="G11" s="10">
        <f t="shared" si="2"/>
        <v>292</v>
      </c>
      <c r="H11" s="10">
        <f t="shared" si="4"/>
        <v>275</v>
      </c>
      <c r="I11" s="22">
        <f t="shared" si="3"/>
        <v>0.9821428571428571</v>
      </c>
    </row>
    <row r="12" spans="1:9" x14ac:dyDescent="0.25">
      <c r="A12">
        <v>77</v>
      </c>
      <c r="B12">
        <v>85</v>
      </c>
      <c r="C12" s="10" t="str">
        <f t="shared" si="0"/>
        <v>77 -85</v>
      </c>
      <c r="D12">
        <v>3</v>
      </c>
      <c r="F12" s="10">
        <f t="shared" si="1"/>
        <v>81</v>
      </c>
      <c r="G12" s="10">
        <f t="shared" si="2"/>
        <v>243</v>
      </c>
      <c r="H12" s="10">
        <f t="shared" si="4"/>
        <v>278</v>
      </c>
      <c r="I12" s="22">
        <f t="shared" si="3"/>
        <v>0.99285714285714288</v>
      </c>
    </row>
    <row r="13" spans="1:9" x14ac:dyDescent="0.25">
      <c r="A13" t="s">
        <v>68</v>
      </c>
      <c r="C13" t="str">
        <f>A13</f>
        <v>85+</v>
      </c>
      <c r="D13">
        <v>2</v>
      </c>
      <c r="F13">
        <v>86</v>
      </c>
      <c r="G13" s="10">
        <f t="shared" si="2"/>
        <v>172</v>
      </c>
      <c r="H13" s="10">
        <f t="shared" si="4"/>
        <v>280</v>
      </c>
      <c r="I13" s="22">
        <f t="shared" si="3"/>
        <v>1</v>
      </c>
    </row>
    <row r="14" spans="1:9" x14ac:dyDescent="0.25">
      <c r="A14" t="s">
        <v>69</v>
      </c>
      <c r="C14" s="10" t="str">
        <f>A14</f>
        <v>Not Given</v>
      </c>
      <c r="D14">
        <v>17</v>
      </c>
    </row>
    <row r="15" spans="1:9" x14ac:dyDescent="0.25">
      <c r="D15">
        <f>SUM(D4:D13)</f>
        <v>280</v>
      </c>
      <c r="G15">
        <f>SUM(G4:G13)/D15</f>
        <v>52.578571428571429</v>
      </c>
    </row>
    <row r="18" spans="1:12" s="19" customFormat="1" x14ac:dyDescent="0.25">
      <c r="A18" s="19" t="s">
        <v>83</v>
      </c>
      <c r="B18" s="19" t="s">
        <v>74</v>
      </c>
      <c r="C18" s="19" t="s">
        <v>75</v>
      </c>
      <c r="D18" s="19" t="s">
        <v>76</v>
      </c>
      <c r="E18" s="19" t="s">
        <v>77</v>
      </c>
      <c r="F18" s="19" t="s">
        <v>78</v>
      </c>
      <c r="G18" s="19" t="s">
        <v>79</v>
      </c>
      <c r="H18" s="19" t="s">
        <v>80</v>
      </c>
      <c r="I18" s="19" t="s">
        <v>81</v>
      </c>
      <c r="J18" s="19" t="s">
        <v>82</v>
      </c>
      <c r="K18" s="19" t="s">
        <v>68</v>
      </c>
      <c r="L18" s="19" t="s">
        <v>69</v>
      </c>
    </row>
    <row r="19" spans="1:12" x14ac:dyDescent="0.25">
      <c r="A19" t="s">
        <v>84</v>
      </c>
      <c r="B19">
        <v>6</v>
      </c>
      <c r="C19">
        <v>39</v>
      </c>
      <c r="D19">
        <v>64</v>
      </c>
      <c r="E19">
        <v>66</v>
      </c>
      <c r="F19">
        <v>55</v>
      </c>
      <c r="G19">
        <v>31</v>
      </c>
      <c r="H19">
        <v>10</v>
      </c>
      <c r="I19">
        <v>4</v>
      </c>
      <c r="J19">
        <v>3</v>
      </c>
      <c r="K19">
        <v>2</v>
      </c>
      <c r="L19">
        <v>17</v>
      </c>
    </row>
  </sheetData>
  <pageMargins left="0.7" right="0.7" top="0.75" bottom="0.75" header="0.3" footer="0.3"/>
  <pageSetup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47"/>
  <sheetViews>
    <sheetView workbookViewId="0">
      <selection activeCell="B2" sqref="B2:E47"/>
    </sheetView>
  </sheetViews>
  <sheetFormatPr defaultRowHeight="15" x14ac:dyDescent="0.25"/>
  <cols>
    <col min="1" max="1" width="14.42578125" style="10" customWidth="1"/>
    <col min="2" max="2" width="14.42578125" customWidth="1"/>
    <col min="3" max="3" width="15.140625" customWidth="1"/>
    <col min="8" max="8" width="14.28515625" bestFit="1" customWidth="1"/>
    <col min="11" max="11" width="15.85546875" customWidth="1"/>
  </cols>
  <sheetData>
    <row r="2" spans="1:12" x14ac:dyDescent="0.25">
      <c r="A2" s="23"/>
      <c r="B2" s="24" t="s">
        <v>174</v>
      </c>
      <c r="C2" s="24"/>
      <c r="D2" s="24"/>
      <c r="E2" s="24"/>
      <c r="H2" t="s">
        <v>1208</v>
      </c>
      <c r="K2" t="s">
        <v>172</v>
      </c>
    </row>
    <row r="3" spans="1:12" x14ac:dyDescent="0.25">
      <c r="A3" s="23"/>
      <c r="B3" s="24" t="s">
        <v>171</v>
      </c>
      <c r="C3" s="24"/>
      <c r="D3" s="24" t="s">
        <v>173</v>
      </c>
      <c r="E3" s="24"/>
      <c r="H3" t="s">
        <v>941</v>
      </c>
      <c r="I3" t="s">
        <v>1209</v>
      </c>
      <c r="K3" t="s">
        <v>941</v>
      </c>
    </row>
    <row r="4" spans="1:12" x14ac:dyDescent="0.25">
      <c r="A4" s="10" t="s">
        <v>85</v>
      </c>
      <c r="B4" t="str">
        <f>VLOOKUP(A4,Population!$A$3:$B$54,2,FALSE)</f>
        <v>California</v>
      </c>
      <c r="C4" s="10">
        <v>165</v>
      </c>
      <c r="D4" s="10" t="s">
        <v>88</v>
      </c>
      <c r="E4" s="10">
        <v>69</v>
      </c>
      <c r="H4" s="8">
        <f>VLOOKUP(A4,Population!$A$3:$F$53,6,FALSE)</f>
        <v>36422263.916666664</v>
      </c>
      <c r="I4" s="25">
        <f>C4/(H4/1000000)</f>
        <v>4.5301961563267001</v>
      </c>
      <c r="K4" s="8">
        <f>VLOOKUP(D4,Population!$A$56:$B$302,2,FALSE)</f>
        <v>127020000</v>
      </c>
      <c r="L4" s="25">
        <f>E4/(K4/1000000)</f>
        <v>0.54322153991497402</v>
      </c>
    </row>
    <row r="5" spans="1:12" x14ac:dyDescent="0.25">
      <c r="A5" s="10" t="s">
        <v>87</v>
      </c>
      <c r="B5" s="10" t="str">
        <f>VLOOKUP(A5,Population!$A$3:$B$54,2,FALSE)</f>
        <v>New York</v>
      </c>
      <c r="C5" s="10">
        <v>73</v>
      </c>
      <c r="D5" s="10" t="s">
        <v>25</v>
      </c>
      <c r="E5" s="10">
        <v>62</v>
      </c>
      <c r="H5" s="8">
        <f>VLOOKUP(A5,Population!$A$3:$F$53,6,FALSE)</f>
        <v>19225107.416666668</v>
      </c>
      <c r="I5" s="25">
        <f t="shared" ref="I5:I46" si="0">C5/(H5/1000000)</f>
        <v>3.7971179259427545</v>
      </c>
      <c r="K5" s="8">
        <f>VLOOKUP(D5,Population!$A$56:$B$302,2,FALSE)</f>
        <v>35675834</v>
      </c>
      <c r="L5" s="25">
        <f>E5/(K5/1000000)</f>
        <v>1.7378710754176061</v>
      </c>
    </row>
    <row r="6" spans="1:12" x14ac:dyDescent="0.25">
      <c r="A6" s="10" t="s">
        <v>89</v>
      </c>
      <c r="B6" s="10" t="str">
        <f>VLOOKUP(A6,Population!$A$3:$B$54,2,FALSE)</f>
        <v>Texas</v>
      </c>
      <c r="C6" s="10">
        <v>60</v>
      </c>
      <c r="D6" s="10" t="s">
        <v>93</v>
      </c>
      <c r="E6" s="10">
        <v>56</v>
      </c>
      <c r="H6" s="8">
        <f>VLOOKUP(A6,Population!$A$3:$F$53,6,FALSE)</f>
        <v>24013463.083333332</v>
      </c>
      <c r="I6" s="25">
        <f t="shared" si="0"/>
        <v>2.4985983817404209</v>
      </c>
      <c r="K6" s="8">
        <f>VLOOKUP(D6,Population!$A$56:$B$302,2,FALSE)</f>
        <v>60782897</v>
      </c>
      <c r="L6" s="25">
        <f>E6/(K6/1000000)</f>
        <v>0.92131179598103063</v>
      </c>
    </row>
    <row r="7" spans="1:12" x14ac:dyDescent="0.25">
      <c r="A7" s="10" t="s">
        <v>90</v>
      </c>
      <c r="B7" s="10" t="str">
        <f>VLOOKUP(A7,Population!$A$3:$B$54,2,FALSE)</f>
        <v>Massachusetts</v>
      </c>
      <c r="C7" s="10">
        <v>49</v>
      </c>
      <c r="D7" s="10" t="s">
        <v>91</v>
      </c>
      <c r="E7" s="10">
        <v>56</v>
      </c>
      <c r="H7" s="8">
        <f>VLOOKUP(A7,Population!$A$3:$F$53,6,FALSE)</f>
        <v>6437566.5</v>
      </c>
      <c r="I7" s="25">
        <f t="shared" si="0"/>
        <v>7.6115718571606212</v>
      </c>
      <c r="K7" s="8">
        <f>VLOOKUP(D7,Population!$A$56:$B$302,2,FALSE)</f>
        <v>64105654</v>
      </c>
      <c r="L7" s="25">
        <f>E7/(K7/1000000)</f>
        <v>0.87355789241304671</v>
      </c>
    </row>
    <row r="8" spans="1:12" x14ac:dyDescent="0.25">
      <c r="A8" s="10" t="s">
        <v>92</v>
      </c>
      <c r="B8" s="10" t="str">
        <f>VLOOKUP(A8,Population!$A$3:$B$54,2,FALSE)</f>
        <v>Pennsylvania</v>
      </c>
      <c r="C8" s="10">
        <v>45</v>
      </c>
      <c r="D8" s="10" t="s">
        <v>86</v>
      </c>
      <c r="E8" s="10">
        <v>55</v>
      </c>
      <c r="H8" s="8">
        <f>VLOOKUP(A8,Population!$A$3:$F$53,6,FALSE)</f>
        <v>12668275.666666666</v>
      </c>
      <c r="I8" s="25">
        <f t="shared" si="0"/>
        <v>3.5521803585634006</v>
      </c>
      <c r="K8" s="8">
        <f>VLOOKUP(D8,Population!$A$56:$B$302,2,FALSE)</f>
        <v>1368090000</v>
      </c>
      <c r="L8" s="25">
        <f>E8/(K8/1000000)</f>
        <v>4.0202033491948633E-2</v>
      </c>
    </row>
    <row r="9" spans="1:12" x14ac:dyDescent="0.25">
      <c r="A9" s="10" t="s">
        <v>94</v>
      </c>
      <c r="B9" s="10" t="str">
        <f>VLOOKUP(A9,Population!$A$3:$B$54,2,FALSE)</f>
        <v>New Jersey</v>
      </c>
      <c r="C9" s="10">
        <v>37</v>
      </c>
      <c r="D9" s="10" t="s">
        <v>95</v>
      </c>
      <c r="E9" s="10">
        <v>37</v>
      </c>
      <c r="H9" s="8">
        <f>VLOOKUP(A9,Population!$A$3:$F$53,6,FALSE)</f>
        <v>8728321.083333334</v>
      </c>
      <c r="I9" s="25">
        <f t="shared" si="0"/>
        <v>4.2390741182346314</v>
      </c>
      <c r="K9" s="8">
        <f>VLOOKUP(D9,Population!$A$56:$B$302,2,FALSE)</f>
        <v>23737700</v>
      </c>
      <c r="L9" s="25">
        <f>E9/(K9/1000000)</f>
        <v>1.5587019803940567</v>
      </c>
    </row>
    <row r="10" spans="1:12" x14ac:dyDescent="0.25">
      <c r="A10" s="10" t="s">
        <v>96</v>
      </c>
      <c r="B10" s="10" t="str">
        <f>VLOOKUP(A10,Population!$A$3:$B$54,2,FALSE)</f>
        <v>Virginia</v>
      </c>
      <c r="C10" s="10">
        <v>35</v>
      </c>
      <c r="D10" s="10" t="s">
        <v>111</v>
      </c>
      <c r="E10" s="10">
        <v>36</v>
      </c>
      <c r="H10" s="8">
        <f>VLOOKUP(A10,Population!$A$3:$F$53,6,FALSE)</f>
        <v>7829864</v>
      </c>
      <c r="I10" s="25">
        <f t="shared" si="0"/>
        <v>4.4700648695813872</v>
      </c>
      <c r="K10" s="8">
        <f>VLOOKUP(D10,Population!$A$56:$B$302,2,FALSE)</f>
        <v>7234800</v>
      </c>
      <c r="L10" s="25">
        <f>E10/(K10/1000000)</f>
        <v>4.9759495770442861</v>
      </c>
    </row>
    <row r="11" spans="1:12" x14ac:dyDescent="0.25">
      <c r="A11" s="10" t="s">
        <v>98</v>
      </c>
      <c r="B11" s="10" t="str">
        <f>VLOOKUP(A11,Population!$A$3:$B$54,2,FALSE)</f>
        <v>North Carolina</v>
      </c>
      <c r="C11" s="10">
        <v>30</v>
      </c>
      <c r="D11" s="10" t="s">
        <v>97</v>
      </c>
      <c r="E11" s="10">
        <v>34</v>
      </c>
      <c r="H11" s="8">
        <f>VLOOKUP(A11,Population!$A$3:$F$53,6,FALSE)</f>
        <v>9280772.583333334</v>
      </c>
      <c r="I11" s="25">
        <f t="shared" si="0"/>
        <v>3.2324895078104618</v>
      </c>
      <c r="K11" s="8">
        <f>VLOOKUP(D11,Population!$A$56:$B$302,2,FALSE)</f>
        <v>23433753</v>
      </c>
      <c r="L11" s="25">
        <f>E11/(K11/1000000)</f>
        <v>1.4508986247315998</v>
      </c>
    </row>
    <row r="12" spans="1:12" x14ac:dyDescent="0.25">
      <c r="A12" s="10" t="s">
        <v>100</v>
      </c>
      <c r="B12" s="10" t="str">
        <f>VLOOKUP(A12,Population!$A$3:$B$54,2,FALSE)</f>
        <v>Michigan</v>
      </c>
      <c r="C12" s="10">
        <v>28</v>
      </c>
      <c r="D12" s="10" t="s">
        <v>99</v>
      </c>
      <c r="E12" s="10">
        <v>32</v>
      </c>
      <c r="H12" s="8">
        <f>VLOOKUP(A12,Population!$A$3:$F$53,6,FALSE)</f>
        <v>9865031.666666666</v>
      </c>
      <c r="I12" s="25">
        <f t="shared" si="0"/>
        <v>2.8383081723508572</v>
      </c>
      <c r="K12" s="8">
        <f>VLOOKUP(D12,Population!$A$56:$B$302,2,FALSE)</f>
        <v>80767000</v>
      </c>
      <c r="L12" s="25">
        <f>E12/(K12/1000000)</f>
        <v>0.39620141889633143</v>
      </c>
    </row>
    <row r="13" spans="1:12" x14ac:dyDescent="0.25">
      <c r="A13" s="10" t="s">
        <v>102</v>
      </c>
      <c r="B13" s="10" t="str">
        <f>VLOOKUP(A13,Population!$A$3:$B$54,2,FALSE)</f>
        <v>Illinois</v>
      </c>
      <c r="C13" s="10">
        <v>26</v>
      </c>
      <c r="D13" s="10" t="s">
        <v>101</v>
      </c>
      <c r="E13" s="10">
        <v>28</v>
      </c>
      <c r="H13" s="8">
        <f>VLOOKUP(A13,Population!$A$3:$F$53,6,FALSE)</f>
        <v>12842754.083333334</v>
      </c>
      <c r="I13" s="25">
        <f t="shared" si="0"/>
        <v>2.0244878809710656</v>
      </c>
      <c r="K13" s="8">
        <f>VLOOKUP(D13,Population!$A$56:$B$302,2,FALSE)</f>
        <v>66092000</v>
      </c>
      <c r="L13" s="25">
        <f>E13/(K13/1000000)</f>
        <v>0.42365187919869274</v>
      </c>
    </row>
    <row r="14" spans="1:12" x14ac:dyDescent="0.25">
      <c r="A14" s="10" t="s">
        <v>104</v>
      </c>
      <c r="B14" s="10" t="str">
        <f>VLOOKUP(A14,Population!$A$3:$B$54,2,FALSE)</f>
        <v>Georgia</v>
      </c>
      <c r="C14" s="10">
        <v>24</v>
      </c>
      <c r="D14" s="10" t="s">
        <v>103</v>
      </c>
      <c r="E14" s="10">
        <v>23</v>
      </c>
      <c r="H14" s="8">
        <f>VLOOKUP(A14,Population!$A$3:$F$53,6,FALSE)</f>
        <v>9428187.166666666</v>
      </c>
      <c r="I14" s="25">
        <f t="shared" si="0"/>
        <v>2.5455582898112104</v>
      </c>
      <c r="K14" s="8">
        <f>VLOOKUP(D14,Population!$A$56:$B$302,2,FALSE)</f>
        <v>1266580000</v>
      </c>
      <c r="L14" s="25">
        <f>E14/(K14/1000000)</f>
        <v>1.8159137204124494E-2</v>
      </c>
    </row>
    <row r="15" spans="1:12" x14ac:dyDescent="0.25">
      <c r="A15" s="10" t="s">
        <v>106</v>
      </c>
      <c r="B15" s="10" t="str">
        <f>VLOOKUP(A15,Population!$A$3:$B$54,2,FALSE)</f>
        <v>Washington</v>
      </c>
      <c r="C15" s="10">
        <v>23</v>
      </c>
      <c r="D15" s="10" t="s">
        <v>105</v>
      </c>
      <c r="E15" s="10">
        <v>21</v>
      </c>
      <c r="H15" s="8">
        <f>VLOOKUP(A15,Population!$A$3:$F$53,6,FALSE)</f>
        <v>6489765</v>
      </c>
      <c r="I15" s="25">
        <f t="shared" si="0"/>
        <v>3.54404204158394</v>
      </c>
      <c r="K15" s="8">
        <f>VLOOKUP(D15,Population!$A$56:$B$302,2,FALSE)</f>
        <v>8211700</v>
      </c>
      <c r="L15" s="25">
        <f>E15/(K15/1000000)</f>
        <v>2.5573267411132896</v>
      </c>
    </row>
    <row r="16" spans="1:12" x14ac:dyDescent="0.25">
      <c r="A16" s="10" t="s">
        <v>108</v>
      </c>
      <c r="B16" s="10" t="str">
        <f>VLOOKUP(A16,Population!$A$3:$B$54,2,FALSE)</f>
        <v>Maryland</v>
      </c>
      <c r="C16" s="10">
        <v>22</v>
      </c>
      <c r="D16" s="10" t="s">
        <v>107</v>
      </c>
      <c r="E16" s="10">
        <v>20</v>
      </c>
      <c r="H16" s="8">
        <f>VLOOKUP(A16,Population!$A$3:$F$53,6,FALSE)</f>
        <v>5672345.75</v>
      </c>
      <c r="I16" s="25">
        <f t="shared" si="0"/>
        <v>3.8784659767962841</v>
      </c>
      <c r="K16" s="8">
        <f>VLOOKUP(D16,Population!$A$56:$B$302,2,FALSE)</f>
        <v>50423955</v>
      </c>
      <c r="L16" s="25">
        <f>E16/(K16/1000000)</f>
        <v>0.39663687626248278</v>
      </c>
    </row>
    <row r="17" spans="1:12" x14ac:dyDescent="0.25">
      <c r="A17" s="10" t="s">
        <v>110</v>
      </c>
      <c r="B17" s="10" t="str">
        <f>VLOOKUP(A17,Population!$A$3:$B$54,2,FALSE)</f>
        <v>Florida</v>
      </c>
      <c r="C17" s="10">
        <v>21</v>
      </c>
      <c r="D17" s="10" t="s">
        <v>109</v>
      </c>
      <c r="E17" s="10">
        <v>18</v>
      </c>
      <c r="H17" s="8">
        <f>VLOOKUP(A17,Population!$A$3:$F$53,6,FALSE)</f>
        <v>18046672.916666668</v>
      </c>
      <c r="I17" s="25">
        <f t="shared" si="0"/>
        <v>1.163649393822938</v>
      </c>
      <c r="K17" s="8">
        <f>VLOOKUP(D17,Population!$A$56:$B$302,2,FALSE)</f>
        <v>46464053</v>
      </c>
      <c r="L17" s="25">
        <f>E17/(K17/1000000)</f>
        <v>0.3873962523243506</v>
      </c>
    </row>
    <row r="18" spans="1:12" x14ac:dyDescent="0.25">
      <c r="A18" s="10" t="s">
        <v>112</v>
      </c>
      <c r="B18" s="10" t="str">
        <f>VLOOKUP(A18,Population!$A$3:$B$54,2,FALSE)</f>
        <v>Arizona</v>
      </c>
      <c r="C18" s="10">
        <v>19</v>
      </c>
      <c r="D18" s="10" t="s">
        <v>119</v>
      </c>
      <c r="E18" s="10">
        <v>16</v>
      </c>
      <c r="H18" s="8">
        <f>VLOOKUP(A18,Population!$A$3:$F$53,6,FALSE)</f>
        <v>6167411.166666667</v>
      </c>
      <c r="I18" s="25">
        <f t="shared" si="0"/>
        <v>3.0807091478982795</v>
      </c>
      <c r="K18" s="8">
        <f>VLOOKUP(D18,Population!$A$56:$B$302,2,FALSE)</f>
        <v>16888800</v>
      </c>
      <c r="L18" s="25">
        <f>E18/(K18/1000000)</f>
        <v>0.94737340722845909</v>
      </c>
    </row>
    <row r="19" spans="1:12" x14ac:dyDescent="0.25">
      <c r="A19" s="10" t="s">
        <v>114</v>
      </c>
      <c r="B19" s="10" t="str">
        <f>VLOOKUP(A19,Population!$A$3:$B$54,2,FALSE)</f>
        <v>Colorado</v>
      </c>
      <c r="C19" s="10">
        <v>18</v>
      </c>
      <c r="D19" s="10" t="s">
        <v>113</v>
      </c>
      <c r="E19" s="10">
        <v>16</v>
      </c>
      <c r="H19" s="8">
        <f>VLOOKUP(A19,Population!$A$3:$F$53,6,FALSE)</f>
        <v>4816133.916666667</v>
      </c>
      <c r="I19" s="25">
        <f t="shared" si="0"/>
        <v>3.7374376027438467</v>
      </c>
      <c r="K19" s="8">
        <f>VLOOKUP(D19,Population!$A$56:$B$302,2,FALSE)</f>
        <v>5469700</v>
      </c>
      <c r="L19" s="25">
        <f>E19/(K19/1000000)</f>
        <v>2.9252061356198698</v>
      </c>
    </row>
    <row r="20" spans="1:12" x14ac:dyDescent="0.25">
      <c r="A20" s="10" t="s">
        <v>116</v>
      </c>
      <c r="B20" s="10" t="str">
        <f>VLOOKUP(A20,Population!$A$3:$B$54,2,FALSE)</f>
        <v>Ohio</v>
      </c>
      <c r="C20" s="10">
        <v>17</v>
      </c>
      <c r="D20" s="10" t="s">
        <v>115</v>
      </c>
      <c r="E20" s="10">
        <v>15</v>
      </c>
      <c r="H20" s="8">
        <f>VLOOKUP(A20,Population!$A$3:$F$53,6,FALSE)</f>
        <v>11504058.583333334</v>
      </c>
      <c r="I20" s="25">
        <f t="shared" si="0"/>
        <v>1.4777393453671201</v>
      </c>
      <c r="K20" s="8">
        <f>VLOOKUP(D20,Population!$A$56:$B$302,2,FALSE)</f>
        <v>11237963</v>
      </c>
      <c r="L20" s="25">
        <f>E20/(K20/1000000)</f>
        <v>1.3347614687821983</v>
      </c>
    </row>
    <row r="21" spans="1:12" x14ac:dyDescent="0.25">
      <c r="A21" s="10" t="s">
        <v>118</v>
      </c>
      <c r="B21" s="10" t="str">
        <f>VLOOKUP(A21,Population!$A$3:$B$54,2,FALSE)</f>
        <v>Indiana</v>
      </c>
      <c r="C21" s="10">
        <v>16</v>
      </c>
      <c r="D21" s="10" t="s">
        <v>117</v>
      </c>
      <c r="E21" s="10">
        <v>12</v>
      </c>
      <c r="H21" s="8">
        <f>VLOOKUP(A21,Population!$A$3:$F$53,6,FALSE)</f>
        <v>6421614.083333333</v>
      </c>
      <c r="I21" s="25">
        <f t="shared" si="0"/>
        <v>2.4915854164339186</v>
      </c>
      <c r="K21" s="8">
        <f>VLOOKUP(D21,Population!$A$56:$B$302,2,FALSE)</f>
        <v>9743087</v>
      </c>
      <c r="L21" s="25">
        <f>E21/(K21/1000000)</f>
        <v>1.2316424968800956</v>
      </c>
    </row>
    <row r="22" spans="1:12" x14ac:dyDescent="0.25">
      <c r="A22" s="10" t="s">
        <v>120</v>
      </c>
      <c r="B22" s="10" t="str">
        <f>VLOOKUP(A22,Population!$A$3:$B$54,2,FALSE)</f>
        <v>New Mexico</v>
      </c>
      <c r="C22" s="10">
        <v>13</v>
      </c>
      <c r="D22" s="10" t="s">
        <v>123</v>
      </c>
      <c r="E22" s="10">
        <v>8</v>
      </c>
      <c r="H22" s="8">
        <f>VLOOKUP(A22,Population!$A$3:$F$53,6,FALSE)</f>
        <v>2050080.6666666667</v>
      </c>
      <c r="I22" s="25">
        <f t="shared" si="0"/>
        <v>6.3412138904452862</v>
      </c>
      <c r="K22" s="8">
        <f>VLOOKUP(D22,Population!$A$56:$B$302,2,FALSE)</f>
        <v>8572895</v>
      </c>
      <c r="L22" s="25">
        <f>E22/(K22/1000000)</f>
        <v>0.93317368286908908</v>
      </c>
    </row>
    <row r="23" spans="1:12" x14ac:dyDescent="0.25">
      <c r="A23" s="10" t="s">
        <v>122</v>
      </c>
      <c r="B23" s="10" t="str">
        <f>VLOOKUP(A23,Population!$A$3:$B$54,2,FALSE)</f>
        <v>Tennessee</v>
      </c>
      <c r="C23" s="10">
        <v>12</v>
      </c>
      <c r="D23" s="10" t="s">
        <v>121</v>
      </c>
      <c r="E23" s="10">
        <v>8</v>
      </c>
      <c r="H23" s="8">
        <f>VLOOKUP(A23,Population!$A$3:$F$53,6,FALSE)</f>
        <v>6218984.583333333</v>
      </c>
      <c r="I23" s="25">
        <f t="shared" si="0"/>
        <v>1.9295754538706515</v>
      </c>
      <c r="K23" s="8">
        <f>VLOOKUP(D23,Population!$A$56:$B$302,2,FALSE)</f>
        <v>8296200</v>
      </c>
      <c r="L23" s="25">
        <f>E23/(K23/1000000)</f>
        <v>0.96429690701767068</v>
      </c>
    </row>
    <row r="24" spans="1:12" x14ac:dyDescent="0.25">
      <c r="A24" s="10" t="s">
        <v>124</v>
      </c>
      <c r="B24" s="10" t="str">
        <f>VLOOKUP(A24,Population!$A$3:$B$54,2,FALSE)</f>
        <v>Oregon</v>
      </c>
      <c r="C24" s="10">
        <v>11</v>
      </c>
      <c r="D24" s="10" t="s">
        <v>126</v>
      </c>
      <c r="E24" s="10">
        <v>7</v>
      </c>
      <c r="H24" s="8">
        <f>VLOOKUP(A24,Population!$A$3:$F$53,6,FALSE)</f>
        <v>3721744.4166666665</v>
      </c>
      <c r="I24" s="25">
        <f t="shared" si="0"/>
        <v>2.9556032785969788</v>
      </c>
      <c r="K24" s="8">
        <f>VLOOKUP(D24,Population!$A$56:$B$302,2,FALSE)</f>
        <v>203850000</v>
      </c>
      <c r="L24" s="25">
        <f>E24/(K24/1000000)</f>
        <v>3.4338974736325731E-2</v>
      </c>
    </row>
    <row r="25" spans="1:12" x14ac:dyDescent="0.25">
      <c r="A25" s="10" t="s">
        <v>125</v>
      </c>
      <c r="B25" s="10" t="str">
        <f>VLOOKUP(A25,Population!$A$3:$B$54,2,FALSE)</f>
        <v>Minnesota</v>
      </c>
      <c r="C25" s="10">
        <v>9</v>
      </c>
      <c r="D25" s="10" t="s">
        <v>128</v>
      </c>
      <c r="E25" s="10">
        <v>6</v>
      </c>
      <c r="H25" s="8">
        <f>VLOOKUP(A25,Population!$A$3:$F$53,6,FALSE)</f>
        <v>5213913.75</v>
      </c>
      <c r="I25" s="25">
        <f t="shared" si="0"/>
        <v>1.7261505332726306</v>
      </c>
      <c r="K25" s="8">
        <f>VLOOKUP(D25,Population!$A$56:$B$302,2,FALSE)</f>
        <v>10477800</v>
      </c>
      <c r="L25" s="25">
        <f>E25/(K25/1000000)</f>
        <v>0.57263929450838913</v>
      </c>
    </row>
    <row r="26" spans="1:12" x14ac:dyDescent="0.25">
      <c r="A26" s="10" t="s">
        <v>133</v>
      </c>
      <c r="B26" s="10" t="str">
        <f>VLOOKUP(A26,Population!$A$3:$B$54,2,FALSE)</f>
        <v>District of Columbia</v>
      </c>
      <c r="C26" s="10">
        <v>8</v>
      </c>
      <c r="D26" s="10" t="s">
        <v>130</v>
      </c>
      <c r="E26" s="10">
        <v>6</v>
      </c>
      <c r="H26" s="8">
        <f>VLOOKUP(A26,Population!$A$3:$F$53,6,FALSE)</f>
        <v>568620.08333333337</v>
      </c>
      <c r="I26" s="25">
        <f t="shared" si="0"/>
        <v>14.069147809734121</v>
      </c>
      <c r="K26" s="8">
        <f>VLOOKUP(D26,Population!$A$56:$B$302,2,FALSE)</f>
        <v>10992589</v>
      </c>
      <c r="L26" s="25">
        <f>E26/(K26/1000000)</f>
        <v>0.54582228081119011</v>
      </c>
    </row>
    <row r="27" spans="1:12" x14ac:dyDescent="0.25">
      <c r="A27" s="10" t="s">
        <v>129</v>
      </c>
      <c r="B27" s="10" t="str">
        <f>VLOOKUP(A27,Population!$A$3:$B$54,2,FALSE)</f>
        <v>Utah</v>
      </c>
      <c r="C27" s="10">
        <v>8</v>
      </c>
      <c r="D27" s="10" t="s">
        <v>132</v>
      </c>
      <c r="E27" s="10">
        <v>5</v>
      </c>
      <c r="H27" s="8">
        <f>VLOOKUP(A27,Population!$A$3:$F$53,6,FALSE)</f>
        <v>2644163.3333333335</v>
      </c>
      <c r="I27" s="25">
        <f t="shared" si="0"/>
        <v>3.0255317056813178</v>
      </c>
      <c r="K27" s="8">
        <f>VLOOKUP(D27,Population!$A$56:$B$302,2,FALSE)</f>
        <v>38496000</v>
      </c>
      <c r="L27" s="25">
        <f>E27/(K27/1000000)</f>
        <v>0.12988362427265171</v>
      </c>
    </row>
    <row r="28" spans="1:12" x14ac:dyDescent="0.25">
      <c r="A28" s="10" t="s">
        <v>127</v>
      </c>
      <c r="B28" s="10" t="str">
        <f>VLOOKUP(A28,Population!$A$3:$B$54,2,FALSE)</f>
        <v>Missouri</v>
      </c>
      <c r="C28" s="10">
        <v>8</v>
      </c>
      <c r="D28" s="10" t="s">
        <v>134</v>
      </c>
      <c r="E28" s="10">
        <v>4</v>
      </c>
      <c r="H28" s="8">
        <f>VLOOKUP(A28,Population!$A$3:$F$53,6,FALSE)</f>
        <v>5945563.25</v>
      </c>
      <c r="I28" s="25">
        <f t="shared" si="0"/>
        <v>1.3455411478466737</v>
      </c>
      <c r="K28" s="8">
        <f>VLOOKUP(D28,Population!$A$56:$B$302,2,FALSE)</f>
        <v>4609600</v>
      </c>
      <c r="L28" s="25">
        <f>E28/(K28/1000000)</f>
        <v>0.86775425199583467</v>
      </c>
    </row>
    <row r="29" spans="1:12" x14ac:dyDescent="0.25">
      <c r="A29" s="10" t="s">
        <v>135</v>
      </c>
      <c r="B29" s="10" t="str">
        <f>VLOOKUP(A29,Population!$A$3:$B$54,2,FALSE)</f>
        <v>Wisconsin</v>
      </c>
      <c r="C29" s="10">
        <v>8</v>
      </c>
      <c r="D29" s="10" t="s">
        <v>136</v>
      </c>
      <c r="E29" s="10">
        <v>4</v>
      </c>
      <c r="H29" s="8">
        <f>VLOOKUP(A29,Population!$A$3:$F$53,6,FALSE)</f>
        <v>5648768.5</v>
      </c>
      <c r="I29" s="25">
        <f t="shared" si="0"/>
        <v>1.4162378932682407</v>
      </c>
      <c r="K29" s="8">
        <f>VLOOKUP(D29,Population!$A$56:$B$302,2,FALSE)</f>
        <v>5655750</v>
      </c>
      <c r="L29" s="25">
        <f>E29/(K29/1000000)</f>
        <v>0.70724483932281301</v>
      </c>
    </row>
    <row r="30" spans="1:12" x14ac:dyDescent="0.25">
      <c r="A30" s="10" t="s">
        <v>131</v>
      </c>
      <c r="B30" s="10" t="str">
        <f>VLOOKUP(A30,Population!$A$3:$B$54,2,FALSE)</f>
        <v>Iowa</v>
      </c>
      <c r="C30" s="10">
        <v>8</v>
      </c>
      <c r="D30" s="10" t="s">
        <v>138</v>
      </c>
      <c r="E30" s="10">
        <v>4</v>
      </c>
      <c r="H30" s="8">
        <f>VLOOKUP(A30,Population!$A$3:$F$53,6,FALSE)</f>
        <v>3009547.5</v>
      </c>
      <c r="I30" s="25">
        <f t="shared" si="0"/>
        <v>2.6582069231337933</v>
      </c>
      <c r="K30" s="8">
        <f>VLOOKUP(D30,Population!$A$56:$B$302,2,FALSE)</f>
        <v>77695904</v>
      </c>
      <c r="L30" s="25">
        <f>E30/(K30/1000000)</f>
        <v>5.1482765423515764E-2</v>
      </c>
    </row>
    <row r="31" spans="1:12" x14ac:dyDescent="0.25">
      <c r="A31" s="10" t="s">
        <v>137</v>
      </c>
      <c r="B31" s="10" t="str">
        <f>VLOOKUP(A31,Population!$A$3:$B$54,2,FALSE)</f>
        <v>Connecticut</v>
      </c>
      <c r="C31" s="10">
        <v>6</v>
      </c>
      <c r="D31" s="10" t="s">
        <v>142</v>
      </c>
      <c r="E31" s="10">
        <v>3</v>
      </c>
      <c r="H31" s="8">
        <f>VLOOKUP(A31,Population!$A$3:$F$53,6,FALSE)</f>
        <v>3573115.75</v>
      </c>
      <c r="I31" s="25">
        <f t="shared" si="0"/>
        <v>1.6792067259505936</v>
      </c>
      <c r="K31" s="8">
        <f>VLOOKUP(D31,Population!$A$56:$B$302,2,FALSE)</f>
        <v>54002000</v>
      </c>
      <c r="L31" s="25">
        <f>E31/(K31/1000000)</f>
        <v>5.5553498018591899E-2</v>
      </c>
    </row>
    <row r="32" spans="1:12" x14ac:dyDescent="0.25">
      <c r="A32" s="10" t="s">
        <v>139</v>
      </c>
      <c r="B32" s="10" t="str">
        <f>VLOOKUP(A32,Population!$A$3:$B$54,2,FALSE)</f>
        <v>New Hampshire</v>
      </c>
      <c r="C32" s="10">
        <v>5</v>
      </c>
      <c r="D32" s="10" t="s">
        <v>140</v>
      </c>
      <c r="E32" s="10">
        <v>3</v>
      </c>
      <c r="H32" s="8">
        <f>VLOOKUP(A32,Population!$A$3:$F$53,6,FALSE)</f>
        <v>1308834.5833333333</v>
      </c>
      <c r="I32" s="25">
        <f t="shared" si="0"/>
        <v>3.8201924549288924</v>
      </c>
      <c r="K32" s="8">
        <f>VLOOKUP(D32,Population!$A$56:$B$302,2,FALSE)</f>
        <v>121005815</v>
      </c>
      <c r="L32" s="25">
        <f>E32/(K32/1000000)</f>
        <v>2.4792196970038177E-2</v>
      </c>
    </row>
    <row r="33" spans="1:12" x14ac:dyDescent="0.25">
      <c r="A33" s="10" t="s">
        <v>141</v>
      </c>
      <c r="B33" s="10" t="str">
        <f>VLOOKUP(A33,Population!$A$3:$B$54,2,FALSE)</f>
        <v>Alabama</v>
      </c>
      <c r="C33" s="10">
        <v>5</v>
      </c>
      <c r="D33" s="10" t="s">
        <v>148</v>
      </c>
      <c r="E33" s="10">
        <v>2</v>
      </c>
      <c r="H33" s="8">
        <f>VLOOKUP(A33,Population!$A$3:$F$53,6,FALSE)</f>
        <v>4744917.666666667</v>
      </c>
      <c r="I33" s="25">
        <f t="shared" si="0"/>
        <v>1.0537590641720302</v>
      </c>
      <c r="K33" s="8">
        <f>VLOOKUP(D33,Population!$A$56:$B$302,2,FALSE)</f>
        <v>4560340</v>
      </c>
      <c r="L33" s="25">
        <f>E33/(K33/1000000)</f>
        <v>0.43856379129626299</v>
      </c>
    </row>
    <row r="34" spans="1:12" x14ac:dyDescent="0.25">
      <c r="A34" s="10" t="s">
        <v>143</v>
      </c>
      <c r="B34" s="10" t="str">
        <f>VLOOKUP(A34,Population!$A$3:$B$54,2,FALSE)</f>
        <v>Kansas</v>
      </c>
      <c r="C34" s="10">
        <v>4</v>
      </c>
      <c r="D34" s="10" t="s">
        <v>146</v>
      </c>
      <c r="E34" s="10">
        <v>2</v>
      </c>
      <c r="H34" s="8">
        <f>VLOOKUP(A34,Population!$A$3:$F$53,6,FALSE)</f>
        <v>2830546.75</v>
      </c>
      <c r="I34" s="25">
        <f t="shared" si="0"/>
        <v>1.4131545433757631</v>
      </c>
      <c r="K34" s="8">
        <f>VLOOKUP(D34,Population!$A$56:$B$302,2,FALSE)</f>
        <v>5156450</v>
      </c>
      <c r="L34" s="25">
        <f>E34/(K34/1000000)</f>
        <v>0.38786374346692004</v>
      </c>
    </row>
    <row r="35" spans="1:12" x14ac:dyDescent="0.25">
      <c r="A35" s="10" t="s">
        <v>145</v>
      </c>
      <c r="B35" s="10" t="str">
        <f>VLOOKUP(A35,Population!$A$3:$B$54,2,FALSE)</f>
        <v>Idaho</v>
      </c>
      <c r="C35" s="10">
        <v>3</v>
      </c>
      <c r="D35" s="10" t="s">
        <v>144</v>
      </c>
      <c r="E35" s="10">
        <v>2</v>
      </c>
      <c r="H35" s="8">
        <f>VLOOKUP(A35,Population!$A$3:$F$53,6,FALSE)</f>
        <v>1519432.8333333333</v>
      </c>
      <c r="I35" s="25">
        <f t="shared" si="0"/>
        <v>1.974420937988155</v>
      </c>
      <c r="K35" s="8">
        <f>VLOOKUP(D35,Population!$A$56:$B$302,2,FALSE)</f>
        <v>5475526</v>
      </c>
      <c r="L35" s="25">
        <f>E35/(K35/1000000)</f>
        <v>0.36526171184284395</v>
      </c>
    </row>
    <row r="36" spans="1:12" x14ac:dyDescent="0.25">
      <c r="A36" s="10" t="s">
        <v>147</v>
      </c>
      <c r="B36" s="10" t="str">
        <f>VLOOKUP(A36,Population!$A$3:$B$54,2,FALSE)</f>
        <v>Hawaii</v>
      </c>
      <c r="C36" s="10">
        <v>3</v>
      </c>
      <c r="D36" s="10" t="s">
        <v>156</v>
      </c>
      <c r="E36" s="10">
        <v>1</v>
      </c>
      <c r="H36" s="8">
        <f>VLOOKUP(A36,Population!$A$3:$F$53,6,FALSE)</f>
        <v>1331861</v>
      </c>
      <c r="I36" s="25">
        <f t="shared" si="0"/>
        <v>2.252487309111086</v>
      </c>
      <c r="K36" s="8">
        <f>VLOOKUP(D36,Population!$A$56:$B$302,2,FALSE)</f>
        <v>2065769</v>
      </c>
      <c r="L36" s="25">
        <f>E36/(K36/1000000)</f>
        <v>0.48408123076684761</v>
      </c>
    </row>
    <row r="37" spans="1:12" x14ac:dyDescent="0.25">
      <c r="A37" s="10" t="s">
        <v>157</v>
      </c>
      <c r="B37" s="10" t="str">
        <f>VLOOKUP(A37,Population!$A$3:$B$54,2,FALSE)</f>
        <v>Nebraska</v>
      </c>
      <c r="C37" s="10">
        <v>2</v>
      </c>
      <c r="D37" s="10" t="s">
        <v>162</v>
      </c>
      <c r="E37" s="10">
        <v>1</v>
      </c>
      <c r="H37" s="8">
        <f>VLOOKUP(A37,Population!$A$3:$F$53,6,FALSE)</f>
        <v>1792684.75</v>
      </c>
      <c r="I37" s="25">
        <f t="shared" si="0"/>
        <v>1.1156451238847209</v>
      </c>
      <c r="K37" s="8" t="e">
        <f>VLOOKUP(D37,Population!$A$56:$B$302,2,FALSE)</f>
        <v>#N/A</v>
      </c>
      <c r="L37" s="25" t="e">
        <f>E37/(K37/1000000)</f>
        <v>#N/A</v>
      </c>
    </row>
    <row r="38" spans="1:12" x14ac:dyDescent="0.25">
      <c r="A38" s="10" t="s">
        <v>151</v>
      </c>
      <c r="B38" s="10" t="str">
        <f>VLOOKUP(A38,Population!$A$3:$B$54,2,FALSE)</f>
        <v>Kentucky</v>
      </c>
      <c r="C38" s="10">
        <v>2</v>
      </c>
      <c r="D38" s="10" t="s">
        <v>160</v>
      </c>
      <c r="E38" s="10">
        <v>1</v>
      </c>
      <c r="H38" s="8">
        <f>VLOOKUP(A38,Population!$A$3:$F$53,6,FALSE)</f>
        <v>4298697.416666667</v>
      </c>
      <c r="I38" s="25">
        <f t="shared" si="0"/>
        <v>0.46525721774361528</v>
      </c>
      <c r="K38" s="8">
        <f>VLOOKUP(D38,Population!$A$56:$B$302,2,FALSE)</f>
        <v>3404189</v>
      </c>
      <c r="L38" s="25">
        <f>E38/(K38/1000000)</f>
        <v>0.2937557227286734</v>
      </c>
    </row>
    <row r="39" spans="1:12" x14ac:dyDescent="0.25">
      <c r="A39" s="10" t="s">
        <v>155</v>
      </c>
      <c r="B39" s="10" t="str">
        <f>VLOOKUP(A39,Population!$A$3:$B$54,2,FALSE)</f>
        <v>Vermont</v>
      </c>
      <c r="C39" s="10">
        <v>2</v>
      </c>
      <c r="D39" s="10" t="s">
        <v>164</v>
      </c>
      <c r="E39" s="10">
        <v>1</v>
      </c>
      <c r="H39" s="8">
        <f>VLOOKUP(A39,Population!$A$3:$F$53,6,FALSE)</f>
        <v>626218.91666666663</v>
      </c>
      <c r="I39" s="25">
        <f t="shared" si="0"/>
        <v>3.1937712943037626</v>
      </c>
      <c r="K39" s="8">
        <f>VLOOKUP(D39,Population!$A$56:$B$302,2,FALSE)</f>
        <v>19942642</v>
      </c>
      <c r="L39" s="25">
        <f>E39/(K39/1000000)</f>
        <v>5.014380742531506E-2</v>
      </c>
    </row>
    <row r="40" spans="1:12" x14ac:dyDescent="0.25">
      <c r="A40" s="10" t="s">
        <v>153</v>
      </c>
      <c r="B40" s="10" t="str">
        <f>VLOOKUP(A40,Population!$A$3:$B$54,2,FALSE)</f>
        <v>Oklahoma</v>
      </c>
      <c r="C40" s="10">
        <v>2</v>
      </c>
      <c r="D40" s="10" t="s">
        <v>168</v>
      </c>
      <c r="E40" s="10">
        <v>1</v>
      </c>
      <c r="H40" s="8">
        <f>VLOOKUP(A40,Population!$A$3:$F$53,6,FALSE)</f>
        <v>3679596.8333333335</v>
      </c>
      <c r="I40" s="25">
        <f t="shared" si="0"/>
        <v>0.54353780878439528</v>
      </c>
      <c r="K40" s="8">
        <f>VLOOKUP(D40,Population!$A$56:$B$302,2,FALSE)</f>
        <v>30485800</v>
      </c>
      <c r="L40" s="25">
        <f>E40/(K40/1000000)</f>
        <v>3.280215706984891E-2</v>
      </c>
    </row>
    <row r="41" spans="1:12" x14ac:dyDescent="0.25">
      <c r="A41" s="10" t="s">
        <v>149</v>
      </c>
      <c r="B41" s="10" t="str">
        <f>VLOOKUP(A41,Population!$A$3:$B$54,2,FALSE)</f>
        <v>South Carolina</v>
      </c>
      <c r="C41" s="10">
        <v>2</v>
      </c>
      <c r="D41" s="10" t="s">
        <v>150</v>
      </c>
      <c r="E41" s="10">
        <v>1</v>
      </c>
      <c r="H41" s="8">
        <f>VLOOKUP(A41,Population!$A$3:$F$53,6,FALSE)</f>
        <v>4485466.083333333</v>
      </c>
      <c r="I41" s="25">
        <f t="shared" si="0"/>
        <v>0.44588454417956908</v>
      </c>
      <c r="K41" s="8">
        <f>VLOOKUP(D41,Population!$A$56:$B$302,2,FALSE)</f>
        <v>4104000</v>
      </c>
      <c r="L41" s="25">
        <f>E41/(K41/1000000)</f>
        <v>0.24366471734892786</v>
      </c>
    </row>
    <row r="42" spans="1:12" x14ac:dyDescent="0.25">
      <c r="A42" s="10" t="s">
        <v>159</v>
      </c>
      <c r="B42" s="10" t="str">
        <f>VLOOKUP(A42,Population!$A$3:$B$54,2,FALSE)</f>
        <v>Rhode Island</v>
      </c>
      <c r="C42" s="10">
        <v>2</v>
      </c>
      <c r="D42" s="10" t="s">
        <v>158</v>
      </c>
      <c r="E42" s="10">
        <v>1</v>
      </c>
      <c r="H42" s="8">
        <f>VLOOKUP(A42,Population!$A$3:$F$53,6,FALSE)</f>
        <v>1050959.0833333333</v>
      </c>
      <c r="I42" s="25">
        <f t="shared" si="0"/>
        <v>1.9030236587865894</v>
      </c>
      <c r="K42" s="8">
        <f>VLOOKUP(D42,Population!$A$56:$B$302,2,FALSE)</f>
        <v>78101400</v>
      </c>
      <c r="L42" s="25">
        <f>E42/(K42/1000000)</f>
        <v>1.2803867792382724E-2</v>
      </c>
    </row>
    <row r="43" spans="1:12" x14ac:dyDescent="0.25">
      <c r="A43" s="10" t="s">
        <v>165</v>
      </c>
      <c r="B43" s="10" t="str">
        <f>VLOOKUP(A43,Population!$A$3:$B$54,2,FALSE)</f>
        <v>Delaware</v>
      </c>
      <c r="C43" s="10">
        <v>1</v>
      </c>
      <c r="D43" s="10" t="s">
        <v>166</v>
      </c>
      <c r="E43" s="10">
        <v>1</v>
      </c>
      <c r="H43" s="8">
        <f>VLOOKUP(A43,Population!$A$3:$F$53,6,FALSE)</f>
        <v>875379.41666666663</v>
      </c>
      <c r="I43" s="25">
        <f t="shared" si="0"/>
        <v>1.1423617930244152</v>
      </c>
      <c r="K43" s="8">
        <f>VLOOKUP(D43,Population!$A$56:$B$302,2,FALSE)</f>
        <v>9879000</v>
      </c>
      <c r="L43" s="25">
        <f>E43/(K43/1000000)</f>
        <v>0.10122482032594393</v>
      </c>
    </row>
    <row r="44" spans="1:12" x14ac:dyDescent="0.25">
      <c r="A44" s="10" t="s">
        <v>161</v>
      </c>
      <c r="B44" s="10" t="str">
        <f>VLOOKUP(A44,Population!$A$3:$B$54,2,FALSE)</f>
        <v>Mississippi</v>
      </c>
      <c r="C44" s="10">
        <v>1</v>
      </c>
      <c r="D44" s="10" t="s">
        <v>152</v>
      </c>
      <c r="E44" s="10">
        <v>1</v>
      </c>
      <c r="H44" s="8">
        <f>VLOOKUP(A44,Population!$A$3:$F$53,6,FALSE)</f>
        <v>2958368.25</v>
      </c>
      <c r="I44" s="25">
        <f t="shared" si="0"/>
        <v>0.33802417937658708</v>
      </c>
      <c r="K44" s="8">
        <f>VLOOKUP(D44,Population!$A$56:$B$302,2,FALSE)</f>
        <v>620029</v>
      </c>
      <c r="L44" s="25">
        <f>E44/(K44/1000000)</f>
        <v>1.612827787087378</v>
      </c>
    </row>
    <row r="45" spans="1:12" x14ac:dyDescent="0.25">
      <c r="A45" s="10" t="s">
        <v>1168</v>
      </c>
      <c r="B45" s="10" t="str">
        <f>VLOOKUP(A45,Population!$A$3:$B$54,2,FALSE)</f>
        <v>Louisiana</v>
      </c>
      <c r="C45" s="10">
        <v>1</v>
      </c>
      <c r="D45" s="10" t="s">
        <v>154</v>
      </c>
      <c r="E45" s="10">
        <v>1</v>
      </c>
      <c r="H45" s="8">
        <f>VLOOKUP(A45,Population!$A$3:$F$53,6,FALSE)</f>
        <v>4471582.833333333</v>
      </c>
      <c r="I45" s="25">
        <f t="shared" si="0"/>
        <v>0.22363445725426759</v>
      </c>
      <c r="K45" s="8">
        <f>VLOOKUP(D45,Population!$A$56:$B$302,2,FALSE)</f>
        <v>2235431</v>
      </c>
      <c r="L45" s="25">
        <f>E45/(K45/1000000)</f>
        <v>0.44734102730077552</v>
      </c>
    </row>
    <row r="46" spans="1:12" x14ac:dyDescent="0.25">
      <c r="A46" s="10" t="s">
        <v>167</v>
      </c>
      <c r="B46" s="10" t="str">
        <f>VLOOKUP(A46,Population!$A$3:$B$54,2,FALSE)</f>
        <v>Maine</v>
      </c>
      <c r="C46" s="10">
        <v>1</v>
      </c>
      <c r="D46" s="10"/>
      <c r="E46" s="10"/>
      <c r="H46" s="8">
        <f>VLOOKUP(A46,Population!$A$3:$F$53,6,FALSE)</f>
        <v>1327061.8333333333</v>
      </c>
      <c r="I46" s="25">
        <f t="shared" si="0"/>
        <v>0.75354439023250741</v>
      </c>
    </row>
    <row r="47" spans="1:12" x14ac:dyDescent="0.25">
      <c r="B47" s="10" t="s">
        <v>169</v>
      </c>
      <c r="C47">
        <v>836</v>
      </c>
      <c r="D47" t="s">
        <v>170</v>
      </c>
      <c r="E47">
        <v>680</v>
      </c>
    </row>
  </sheetData>
  <mergeCells count="3">
    <mergeCell ref="B3:C3"/>
    <mergeCell ref="D3:E3"/>
    <mergeCell ref="B2:E2"/>
  </mergeCells>
  <pageMargins left="0.7" right="0.7" top="0.75" bottom="0.75" header="0.3" footer="0.3"/>
  <pageSetup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64"/>
  <sheetViews>
    <sheetView workbookViewId="0">
      <selection activeCell="G1" sqref="G1:L21"/>
    </sheetView>
  </sheetViews>
  <sheetFormatPr defaultRowHeight="15" x14ac:dyDescent="0.25"/>
  <cols>
    <col min="8" max="8" width="20.5703125" customWidth="1"/>
    <col min="10" max="10" width="31" customWidth="1"/>
  </cols>
  <sheetData>
    <row r="1" spans="1:12" x14ac:dyDescent="0.25">
      <c r="G1" s="24" t="s">
        <v>939</v>
      </c>
      <c r="H1" s="24"/>
      <c r="I1" s="24"/>
      <c r="J1" s="24"/>
      <c r="K1" s="24"/>
      <c r="L1" s="24"/>
    </row>
    <row r="2" spans="1:12" x14ac:dyDescent="0.25">
      <c r="G2" t="s">
        <v>936</v>
      </c>
      <c r="I2" s="24" t="s">
        <v>937</v>
      </c>
      <c r="J2" s="24"/>
      <c r="K2" s="24" t="s">
        <v>59</v>
      </c>
      <c r="L2" s="24"/>
    </row>
    <row r="3" spans="1:12" x14ac:dyDescent="0.25">
      <c r="A3">
        <v>56</v>
      </c>
      <c r="B3" t="s">
        <v>175</v>
      </c>
      <c r="G3" s="10">
        <v>27</v>
      </c>
      <c r="H3" s="10" t="s">
        <v>176</v>
      </c>
      <c r="I3" s="10">
        <v>56</v>
      </c>
      <c r="J3" s="10" t="s">
        <v>175</v>
      </c>
      <c r="K3" s="10">
        <v>9</v>
      </c>
      <c r="L3" s="10" t="s">
        <v>938</v>
      </c>
    </row>
    <row r="4" spans="1:12" x14ac:dyDescent="0.25">
      <c r="A4">
        <v>27</v>
      </c>
      <c r="B4" t="s">
        <v>176</v>
      </c>
      <c r="G4" s="10">
        <v>18</v>
      </c>
      <c r="H4" s="10" t="s">
        <v>179</v>
      </c>
      <c r="I4" s="10">
        <v>24</v>
      </c>
      <c r="J4" s="10" t="s">
        <v>177</v>
      </c>
      <c r="K4" s="10">
        <v>8</v>
      </c>
      <c r="L4" s="10" t="s">
        <v>193</v>
      </c>
    </row>
    <row r="5" spans="1:12" x14ac:dyDescent="0.25">
      <c r="A5">
        <v>24</v>
      </c>
      <c r="B5" t="s">
        <v>177</v>
      </c>
      <c r="G5" s="10">
        <v>12</v>
      </c>
      <c r="H5" s="10" t="s">
        <v>184</v>
      </c>
      <c r="I5" s="10">
        <v>19</v>
      </c>
      <c r="J5" s="10" t="s">
        <v>178</v>
      </c>
      <c r="K5" s="10">
        <v>5</v>
      </c>
      <c r="L5" s="10" t="s">
        <v>223</v>
      </c>
    </row>
    <row r="6" spans="1:12" x14ac:dyDescent="0.25">
      <c r="A6">
        <v>19</v>
      </c>
      <c r="B6" t="s">
        <v>178</v>
      </c>
      <c r="G6" s="10">
        <v>10</v>
      </c>
      <c r="H6" s="10" t="s">
        <v>187</v>
      </c>
      <c r="I6" s="10">
        <v>17</v>
      </c>
      <c r="J6" s="10" t="s">
        <v>180</v>
      </c>
      <c r="K6" s="10">
        <v>5</v>
      </c>
      <c r="L6" s="10" t="s">
        <v>230</v>
      </c>
    </row>
    <row r="7" spans="1:12" x14ac:dyDescent="0.25">
      <c r="A7">
        <v>18</v>
      </c>
      <c r="B7" t="s">
        <v>179</v>
      </c>
      <c r="G7" s="10">
        <v>8</v>
      </c>
      <c r="H7" s="10" t="s">
        <v>199</v>
      </c>
      <c r="I7" s="10">
        <v>15</v>
      </c>
      <c r="J7" s="10" t="s">
        <v>181</v>
      </c>
      <c r="K7" s="10">
        <v>5</v>
      </c>
      <c r="L7" s="10" t="s">
        <v>233</v>
      </c>
    </row>
    <row r="8" spans="1:12" x14ac:dyDescent="0.25">
      <c r="A8">
        <v>17</v>
      </c>
      <c r="B8" t="s">
        <v>180</v>
      </c>
      <c r="G8" s="10">
        <v>7</v>
      </c>
      <c r="H8" s="10" t="s">
        <v>203</v>
      </c>
      <c r="I8" s="10">
        <v>14</v>
      </c>
      <c r="J8" s="10" t="s">
        <v>182</v>
      </c>
      <c r="K8" s="10">
        <v>4</v>
      </c>
      <c r="L8" s="10" t="s">
        <v>239</v>
      </c>
    </row>
    <row r="9" spans="1:12" x14ac:dyDescent="0.25">
      <c r="A9">
        <v>15</v>
      </c>
      <c r="B9" t="s">
        <v>181</v>
      </c>
      <c r="G9" s="10">
        <v>6</v>
      </c>
      <c r="H9" s="10" t="s">
        <v>213</v>
      </c>
      <c r="I9" s="10">
        <v>13</v>
      </c>
      <c r="J9" s="10" t="s">
        <v>183</v>
      </c>
      <c r="K9" s="10">
        <v>4</v>
      </c>
      <c r="L9" s="10" t="s">
        <v>240</v>
      </c>
    </row>
    <row r="10" spans="1:12" x14ac:dyDescent="0.25">
      <c r="A10">
        <v>14</v>
      </c>
      <c r="B10" t="s">
        <v>182</v>
      </c>
      <c r="G10" s="10">
        <v>6</v>
      </c>
      <c r="H10" s="10" t="s">
        <v>217</v>
      </c>
      <c r="I10" s="10">
        <v>11</v>
      </c>
      <c r="J10" s="10" t="s">
        <v>185</v>
      </c>
      <c r="K10" s="10">
        <v>3</v>
      </c>
      <c r="L10" s="10" t="s">
        <v>265</v>
      </c>
    </row>
    <row r="11" spans="1:12" x14ac:dyDescent="0.25">
      <c r="A11">
        <v>13</v>
      </c>
      <c r="B11" t="s">
        <v>183</v>
      </c>
      <c r="G11" s="10">
        <v>6</v>
      </c>
      <c r="H11" s="10" t="s">
        <v>218</v>
      </c>
      <c r="I11" s="10">
        <v>11</v>
      </c>
      <c r="J11" s="10" t="s">
        <v>186</v>
      </c>
      <c r="K11" s="10">
        <v>3</v>
      </c>
      <c r="L11" s="10" t="s">
        <v>290</v>
      </c>
    </row>
    <row r="12" spans="1:12" x14ac:dyDescent="0.25">
      <c r="A12">
        <v>12</v>
      </c>
      <c r="B12" t="s">
        <v>184</v>
      </c>
      <c r="G12" s="10">
        <v>5</v>
      </c>
      <c r="H12" s="10" t="s">
        <v>232</v>
      </c>
      <c r="I12" s="10">
        <v>9</v>
      </c>
      <c r="J12" s="10" t="s">
        <v>188</v>
      </c>
      <c r="K12" s="10">
        <v>2</v>
      </c>
      <c r="L12" s="10" t="s">
        <v>299</v>
      </c>
    </row>
    <row r="13" spans="1:12" x14ac:dyDescent="0.25">
      <c r="A13">
        <v>11</v>
      </c>
      <c r="B13" t="s">
        <v>185</v>
      </c>
      <c r="G13" s="10">
        <v>4</v>
      </c>
      <c r="H13" s="10" t="s">
        <v>244</v>
      </c>
      <c r="I13" s="10">
        <v>9</v>
      </c>
      <c r="J13" s="10" t="s">
        <v>189</v>
      </c>
      <c r="K13" s="10">
        <v>2</v>
      </c>
      <c r="L13" s="10" t="s">
        <v>327</v>
      </c>
    </row>
    <row r="14" spans="1:12" x14ac:dyDescent="0.25">
      <c r="A14">
        <v>11</v>
      </c>
      <c r="B14" t="s">
        <v>186</v>
      </c>
      <c r="G14" s="10">
        <v>4</v>
      </c>
      <c r="H14" s="10" t="s">
        <v>251</v>
      </c>
      <c r="I14" s="10">
        <v>9</v>
      </c>
      <c r="J14" s="10" t="s">
        <v>192</v>
      </c>
      <c r="K14" s="10">
        <v>2</v>
      </c>
      <c r="L14" s="10" t="s">
        <v>316</v>
      </c>
    </row>
    <row r="15" spans="1:12" x14ac:dyDescent="0.25">
      <c r="A15">
        <v>10</v>
      </c>
      <c r="B15" t="s">
        <v>187</v>
      </c>
      <c r="G15" s="10">
        <v>4</v>
      </c>
      <c r="H15" s="10" t="s">
        <v>252</v>
      </c>
      <c r="I15" s="10">
        <v>8</v>
      </c>
      <c r="J15" s="10" t="s">
        <v>194</v>
      </c>
      <c r="K15" s="10">
        <v>2</v>
      </c>
      <c r="L15" s="10" t="s">
        <v>344</v>
      </c>
    </row>
    <row r="16" spans="1:12" x14ac:dyDescent="0.25">
      <c r="A16">
        <v>9</v>
      </c>
      <c r="B16" t="s">
        <v>188</v>
      </c>
      <c r="G16" s="10">
        <v>3</v>
      </c>
      <c r="H16" s="10" t="s">
        <v>264</v>
      </c>
      <c r="I16" s="10">
        <v>8</v>
      </c>
      <c r="J16" s="10" t="s">
        <v>195</v>
      </c>
      <c r="K16" s="10">
        <v>2</v>
      </c>
      <c r="L16" s="10" t="s">
        <v>404</v>
      </c>
    </row>
    <row r="17" spans="1:11" x14ac:dyDescent="0.25">
      <c r="A17">
        <v>9</v>
      </c>
      <c r="B17" t="s">
        <v>189</v>
      </c>
      <c r="G17" s="10">
        <v>3</v>
      </c>
      <c r="H17" s="10" t="s">
        <v>270</v>
      </c>
      <c r="I17" s="10">
        <v>8</v>
      </c>
      <c r="J17" s="10" t="s">
        <v>196</v>
      </c>
    </row>
    <row r="18" spans="1:11" x14ac:dyDescent="0.25">
      <c r="A18">
        <v>9</v>
      </c>
      <c r="B18" t="s">
        <v>190</v>
      </c>
      <c r="G18" s="10">
        <v>3</v>
      </c>
      <c r="H18" s="10" t="s">
        <v>274</v>
      </c>
      <c r="I18" s="10">
        <v>8</v>
      </c>
      <c r="J18" s="10" t="s">
        <v>197</v>
      </c>
    </row>
    <row r="19" spans="1:11" x14ac:dyDescent="0.25">
      <c r="A19">
        <v>9</v>
      </c>
      <c r="B19" t="s">
        <v>191</v>
      </c>
      <c r="G19" s="10">
        <v>3</v>
      </c>
      <c r="H19" s="10" t="s">
        <v>286</v>
      </c>
      <c r="I19" s="10">
        <v>8</v>
      </c>
      <c r="J19" s="10" t="s">
        <v>198</v>
      </c>
    </row>
    <row r="20" spans="1:11" x14ac:dyDescent="0.25">
      <c r="A20">
        <v>9</v>
      </c>
      <c r="B20" t="s">
        <v>192</v>
      </c>
      <c r="G20" s="10">
        <v>3</v>
      </c>
      <c r="H20" s="10" t="s">
        <v>292</v>
      </c>
      <c r="I20" s="10">
        <v>7</v>
      </c>
      <c r="J20" s="10" t="s">
        <v>200</v>
      </c>
      <c r="K20" s="10"/>
    </row>
    <row r="21" spans="1:11" x14ac:dyDescent="0.25">
      <c r="A21">
        <v>8</v>
      </c>
      <c r="B21" t="s">
        <v>193</v>
      </c>
      <c r="G21" s="10">
        <v>3</v>
      </c>
      <c r="H21" s="10" t="s">
        <v>296</v>
      </c>
      <c r="I21" s="10">
        <v>7</v>
      </c>
      <c r="J21" s="10" t="s">
        <v>201</v>
      </c>
      <c r="K21" s="10"/>
    </row>
    <row r="22" spans="1:11" x14ac:dyDescent="0.25">
      <c r="A22">
        <v>8</v>
      </c>
      <c r="B22" t="s">
        <v>194</v>
      </c>
      <c r="I22" s="10">
        <v>7</v>
      </c>
      <c r="J22" s="10" t="s">
        <v>202</v>
      </c>
      <c r="K22" s="10"/>
    </row>
    <row r="23" spans="1:11" x14ac:dyDescent="0.25">
      <c r="A23">
        <v>8</v>
      </c>
      <c r="B23" t="s">
        <v>195</v>
      </c>
    </row>
    <row r="24" spans="1:11" x14ac:dyDescent="0.25">
      <c r="A24">
        <v>8</v>
      </c>
      <c r="B24" t="s">
        <v>196</v>
      </c>
    </row>
    <row r="25" spans="1:11" x14ac:dyDescent="0.25">
      <c r="A25">
        <v>8</v>
      </c>
      <c r="B25" t="s">
        <v>197</v>
      </c>
    </row>
    <row r="26" spans="1:11" x14ac:dyDescent="0.25">
      <c r="A26">
        <v>8</v>
      </c>
      <c r="B26" t="s">
        <v>198</v>
      </c>
    </row>
    <row r="27" spans="1:11" x14ac:dyDescent="0.25">
      <c r="A27">
        <v>8</v>
      </c>
      <c r="B27" t="s">
        <v>199</v>
      </c>
    </row>
    <row r="28" spans="1:11" x14ac:dyDescent="0.25">
      <c r="A28">
        <v>7</v>
      </c>
      <c r="B28" t="s">
        <v>200</v>
      </c>
    </row>
    <row r="29" spans="1:11" x14ac:dyDescent="0.25">
      <c r="A29">
        <v>7</v>
      </c>
      <c r="B29" t="s">
        <v>201</v>
      </c>
    </row>
    <row r="30" spans="1:11" x14ac:dyDescent="0.25">
      <c r="A30">
        <v>7</v>
      </c>
      <c r="B30" t="s">
        <v>202</v>
      </c>
    </row>
    <row r="31" spans="1:11" x14ac:dyDescent="0.25">
      <c r="A31">
        <v>7</v>
      </c>
      <c r="B31" t="s">
        <v>203</v>
      </c>
    </row>
    <row r="32" spans="1:11" x14ac:dyDescent="0.25">
      <c r="A32">
        <v>7</v>
      </c>
      <c r="B32" t="s">
        <v>204</v>
      </c>
    </row>
    <row r="33" spans="1:2" x14ac:dyDescent="0.25">
      <c r="A33">
        <v>7</v>
      </c>
      <c r="B33" t="s">
        <v>205</v>
      </c>
    </row>
    <row r="34" spans="1:2" x14ac:dyDescent="0.25">
      <c r="A34">
        <v>7</v>
      </c>
      <c r="B34" t="s">
        <v>206</v>
      </c>
    </row>
    <row r="35" spans="1:2" x14ac:dyDescent="0.25">
      <c r="A35">
        <v>7</v>
      </c>
      <c r="B35" t="s">
        <v>207</v>
      </c>
    </row>
    <row r="36" spans="1:2" x14ac:dyDescent="0.25">
      <c r="A36">
        <v>7</v>
      </c>
      <c r="B36" t="s">
        <v>208</v>
      </c>
    </row>
    <row r="37" spans="1:2" x14ac:dyDescent="0.25">
      <c r="A37">
        <v>7</v>
      </c>
      <c r="B37" t="s">
        <v>209</v>
      </c>
    </row>
    <row r="38" spans="1:2" x14ac:dyDescent="0.25">
      <c r="A38">
        <v>7</v>
      </c>
      <c r="B38" t="s">
        <v>210</v>
      </c>
    </row>
    <row r="39" spans="1:2" x14ac:dyDescent="0.25">
      <c r="A39">
        <v>6</v>
      </c>
      <c r="B39" t="s">
        <v>211</v>
      </c>
    </row>
    <row r="40" spans="1:2" x14ac:dyDescent="0.25">
      <c r="A40">
        <v>6</v>
      </c>
      <c r="B40" t="s">
        <v>212</v>
      </c>
    </row>
    <row r="41" spans="1:2" x14ac:dyDescent="0.25">
      <c r="A41">
        <v>6</v>
      </c>
      <c r="B41" t="s">
        <v>213</v>
      </c>
    </row>
    <row r="42" spans="1:2" x14ac:dyDescent="0.25">
      <c r="A42">
        <v>6</v>
      </c>
      <c r="B42" t="s">
        <v>214</v>
      </c>
    </row>
    <row r="43" spans="1:2" x14ac:dyDescent="0.25">
      <c r="A43">
        <v>6</v>
      </c>
      <c r="B43" t="s">
        <v>215</v>
      </c>
    </row>
    <row r="44" spans="1:2" x14ac:dyDescent="0.25">
      <c r="A44">
        <v>6</v>
      </c>
      <c r="B44" t="s">
        <v>216</v>
      </c>
    </row>
    <row r="45" spans="1:2" x14ac:dyDescent="0.25">
      <c r="A45">
        <v>6</v>
      </c>
      <c r="B45" t="s">
        <v>217</v>
      </c>
    </row>
    <row r="46" spans="1:2" x14ac:dyDescent="0.25">
      <c r="A46">
        <v>6</v>
      </c>
      <c r="B46" t="s">
        <v>218</v>
      </c>
    </row>
    <row r="47" spans="1:2" x14ac:dyDescent="0.25">
      <c r="A47">
        <v>5</v>
      </c>
      <c r="B47" t="s">
        <v>219</v>
      </c>
    </row>
    <row r="48" spans="1:2" x14ac:dyDescent="0.25">
      <c r="A48">
        <v>5</v>
      </c>
      <c r="B48" t="s">
        <v>220</v>
      </c>
    </row>
    <row r="49" spans="1:2" x14ac:dyDescent="0.25">
      <c r="A49">
        <v>5</v>
      </c>
      <c r="B49" t="s">
        <v>221</v>
      </c>
    </row>
    <row r="50" spans="1:2" x14ac:dyDescent="0.25">
      <c r="A50">
        <v>5</v>
      </c>
      <c r="B50" t="s">
        <v>222</v>
      </c>
    </row>
    <row r="51" spans="1:2" x14ac:dyDescent="0.25">
      <c r="A51">
        <v>5</v>
      </c>
      <c r="B51" t="s">
        <v>223</v>
      </c>
    </row>
    <row r="52" spans="1:2" x14ac:dyDescent="0.25">
      <c r="A52">
        <v>5</v>
      </c>
      <c r="B52" t="s">
        <v>224</v>
      </c>
    </row>
    <row r="53" spans="1:2" x14ac:dyDescent="0.25">
      <c r="A53">
        <v>5</v>
      </c>
      <c r="B53" t="s">
        <v>225</v>
      </c>
    </row>
    <row r="54" spans="1:2" x14ac:dyDescent="0.25">
      <c r="A54">
        <v>5</v>
      </c>
      <c r="B54" t="s">
        <v>226</v>
      </c>
    </row>
    <row r="55" spans="1:2" x14ac:dyDescent="0.25">
      <c r="A55">
        <v>5</v>
      </c>
      <c r="B55" t="s">
        <v>227</v>
      </c>
    </row>
    <row r="56" spans="1:2" x14ac:dyDescent="0.25">
      <c r="A56">
        <v>5</v>
      </c>
      <c r="B56" t="s">
        <v>228</v>
      </c>
    </row>
    <row r="57" spans="1:2" x14ac:dyDescent="0.25">
      <c r="A57">
        <v>5</v>
      </c>
      <c r="B57" t="s">
        <v>229</v>
      </c>
    </row>
    <row r="58" spans="1:2" x14ac:dyDescent="0.25">
      <c r="A58">
        <v>5</v>
      </c>
      <c r="B58" t="s">
        <v>230</v>
      </c>
    </row>
    <row r="59" spans="1:2" x14ac:dyDescent="0.25">
      <c r="A59">
        <v>5</v>
      </c>
      <c r="B59" t="s">
        <v>231</v>
      </c>
    </row>
    <row r="60" spans="1:2" x14ac:dyDescent="0.25">
      <c r="A60">
        <v>5</v>
      </c>
      <c r="B60" t="s">
        <v>232</v>
      </c>
    </row>
    <row r="61" spans="1:2" x14ac:dyDescent="0.25">
      <c r="A61">
        <v>5</v>
      </c>
      <c r="B61" t="s">
        <v>233</v>
      </c>
    </row>
    <row r="62" spans="1:2" x14ac:dyDescent="0.25">
      <c r="A62">
        <v>5</v>
      </c>
      <c r="B62" t="s">
        <v>234</v>
      </c>
    </row>
    <row r="63" spans="1:2" x14ac:dyDescent="0.25">
      <c r="A63">
        <v>4</v>
      </c>
      <c r="B63" t="s">
        <v>235</v>
      </c>
    </row>
    <row r="64" spans="1:2" x14ac:dyDescent="0.25">
      <c r="A64">
        <v>4</v>
      </c>
      <c r="B64" t="s">
        <v>236</v>
      </c>
    </row>
    <row r="65" spans="1:2" x14ac:dyDescent="0.25">
      <c r="A65">
        <v>4</v>
      </c>
      <c r="B65" t="s">
        <v>237</v>
      </c>
    </row>
    <row r="66" spans="1:2" x14ac:dyDescent="0.25">
      <c r="A66">
        <v>4</v>
      </c>
      <c r="B66" t="s">
        <v>238</v>
      </c>
    </row>
    <row r="67" spans="1:2" x14ac:dyDescent="0.25">
      <c r="A67">
        <v>4</v>
      </c>
      <c r="B67" t="s">
        <v>239</v>
      </c>
    </row>
    <row r="68" spans="1:2" x14ac:dyDescent="0.25">
      <c r="A68">
        <v>4</v>
      </c>
      <c r="B68" t="s">
        <v>240</v>
      </c>
    </row>
    <row r="69" spans="1:2" x14ac:dyDescent="0.25">
      <c r="A69">
        <v>4</v>
      </c>
      <c r="B69" t="s">
        <v>241</v>
      </c>
    </row>
    <row r="70" spans="1:2" x14ac:dyDescent="0.25">
      <c r="A70">
        <v>4</v>
      </c>
      <c r="B70" t="s">
        <v>242</v>
      </c>
    </row>
    <row r="71" spans="1:2" x14ac:dyDescent="0.25">
      <c r="A71">
        <v>4</v>
      </c>
      <c r="B71" t="s">
        <v>243</v>
      </c>
    </row>
    <row r="72" spans="1:2" x14ac:dyDescent="0.25">
      <c r="A72">
        <v>4</v>
      </c>
      <c r="B72" t="s">
        <v>244</v>
      </c>
    </row>
    <row r="73" spans="1:2" x14ac:dyDescent="0.25">
      <c r="A73">
        <v>4</v>
      </c>
      <c r="B73" t="s">
        <v>245</v>
      </c>
    </row>
    <row r="74" spans="1:2" x14ac:dyDescent="0.25">
      <c r="A74">
        <v>4</v>
      </c>
      <c r="B74" t="s">
        <v>246</v>
      </c>
    </row>
    <row r="75" spans="1:2" x14ac:dyDescent="0.25">
      <c r="A75">
        <v>4</v>
      </c>
      <c r="B75" t="s">
        <v>247</v>
      </c>
    </row>
    <row r="76" spans="1:2" x14ac:dyDescent="0.25">
      <c r="A76">
        <v>4</v>
      </c>
      <c r="B76" t="s">
        <v>248</v>
      </c>
    </row>
    <row r="77" spans="1:2" x14ac:dyDescent="0.25">
      <c r="A77">
        <v>4</v>
      </c>
      <c r="B77" t="s">
        <v>249</v>
      </c>
    </row>
    <row r="78" spans="1:2" x14ac:dyDescent="0.25">
      <c r="A78">
        <v>4</v>
      </c>
      <c r="B78" t="s">
        <v>250</v>
      </c>
    </row>
    <row r="79" spans="1:2" x14ac:dyDescent="0.25">
      <c r="A79">
        <v>4</v>
      </c>
      <c r="B79" t="s">
        <v>251</v>
      </c>
    </row>
    <row r="80" spans="1:2" x14ac:dyDescent="0.25">
      <c r="A80">
        <v>4</v>
      </c>
      <c r="B80" t="s">
        <v>252</v>
      </c>
    </row>
    <row r="81" spans="1:2" x14ac:dyDescent="0.25">
      <c r="A81">
        <v>4</v>
      </c>
      <c r="B81" t="s">
        <v>253</v>
      </c>
    </row>
    <row r="82" spans="1:2" x14ac:dyDescent="0.25">
      <c r="A82">
        <v>4</v>
      </c>
      <c r="B82" t="s">
        <v>254</v>
      </c>
    </row>
    <row r="83" spans="1:2" x14ac:dyDescent="0.25">
      <c r="A83">
        <v>4</v>
      </c>
      <c r="B83" t="s">
        <v>255</v>
      </c>
    </row>
    <row r="84" spans="1:2" x14ac:dyDescent="0.25">
      <c r="A84">
        <v>4</v>
      </c>
      <c r="B84" t="s">
        <v>256</v>
      </c>
    </row>
    <row r="85" spans="1:2" x14ac:dyDescent="0.25">
      <c r="A85">
        <v>4</v>
      </c>
      <c r="B85" t="s">
        <v>257</v>
      </c>
    </row>
    <row r="86" spans="1:2" x14ac:dyDescent="0.25">
      <c r="A86">
        <v>4</v>
      </c>
      <c r="B86" t="s">
        <v>258</v>
      </c>
    </row>
    <row r="87" spans="1:2" x14ac:dyDescent="0.25">
      <c r="A87">
        <v>4</v>
      </c>
      <c r="B87" t="s">
        <v>259</v>
      </c>
    </row>
    <row r="88" spans="1:2" x14ac:dyDescent="0.25">
      <c r="A88">
        <v>4</v>
      </c>
      <c r="B88" t="s">
        <v>260</v>
      </c>
    </row>
    <row r="89" spans="1:2" x14ac:dyDescent="0.25">
      <c r="A89">
        <v>4</v>
      </c>
      <c r="B89" t="s">
        <v>261</v>
      </c>
    </row>
    <row r="90" spans="1:2" x14ac:dyDescent="0.25">
      <c r="A90">
        <v>3</v>
      </c>
      <c r="B90" t="s">
        <v>262</v>
      </c>
    </row>
    <row r="91" spans="1:2" x14ac:dyDescent="0.25">
      <c r="A91">
        <v>3</v>
      </c>
      <c r="B91" t="s">
        <v>263</v>
      </c>
    </row>
    <row r="92" spans="1:2" x14ac:dyDescent="0.25">
      <c r="A92">
        <v>3</v>
      </c>
      <c r="B92" t="s">
        <v>264</v>
      </c>
    </row>
    <row r="93" spans="1:2" x14ac:dyDescent="0.25">
      <c r="A93">
        <v>3</v>
      </c>
      <c r="B93" t="s">
        <v>265</v>
      </c>
    </row>
    <row r="94" spans="1:2" x14ac:dyDescent="0.25">
      <c r="A94">
        <v>3</v>
      </c>
      <c r="B94" t="s">
        <v>266</v>
      </c>
    </row>
    <row r="95" spans="1:2" x14ac:dyDescent="0.25">
      <c r="A95">
        <v>3</v>
      </c>
      <c r="B95" t="s">
        <v>267</v>
      </c>
    </row>
    <row r="96" spans="1:2" x14ac:dyDescent="0.25">
      <c r="A96">
        <v>3</v>
      </c>
      <c r="B96" t="s">
        <v>268</v>
      </c>
    </row>
    <row r="97" spans="1:2" x14ac:dyDescent="0.25">
      <c r="A97">
        <v>3</v>
      </c>
      <c r="B97" t="s">
        <v>269</v>
      </c>
    </row>
    <row r="98" spans="1:2" x14ac:dyDescent="0.25">
      <c r="A98">
        <v>3</v>
      </c>
      <c r="B98" t="s">
        <v>270</v>
      </c>
    </row>
    <row r="99" spans="1:2" x14ac:dyDescent="0.25">
      <c r="A99">
        <v>3</v>
      </c>
      <c r="B99" t="s">
        <v>271</v>
      </c>
    </row>
    <row r="100" spans="1:2" x14ac:dyDescent="0.25">
      <c r="A100">
        <v>3</v>
      </c>
      <c r="B100" t="s">
        <v>272</v>
      </c>
    </row>
    <row r="101" spans="1:2" x14ac:dyDescent="0.25">
      <c r="A101">
        <v>3</v>
      </c>
      <c r="B101" t="s">
        <v>273</v>
      </c>
    </row>
    <row r="102" spans="1:2" x14ac:dyDescent="0.25">
      <c r="A102">
        <v>3</v>
      </c>
      <c r="B102" t="s">
        <v>274</v>
      </c>
    </row>
    <row r="103" spans="1:2" x14ac:dyDescent="0.25">
      <c r="A103">
        <v>3</v>
      </c>
      <c r="B103" t="s">
        <v>275</v>
      </c>
    </row>
    <row r="104" spans="1:2" x14ac:dyDescent="0.25">
      <c r="A104">
        <v>3</v>
      </c>
      <c r="B104" t="s">
        <v>276</v>
      </c>
    </row>
    <row r="105" spans="1:2" x14ac:dyDescent="0.25">
      <c r="A105">
        <v>3</v>
      </c>
      <c r="B105" t="s">
        <v>277</v>
      </c>
    </row>
    <row r="106" spans="1:2" x14ac:dyDescent="0.25">
      <c r="A106">
        <v>3</v>
      </c>
      <c r="B106" t="s">
        <v>278</v>
      </c>
    </row>
    <row r="107" spans="1:2" x14ac:dyDescent="0.25">
      <c r="A107">
        <v>3</v>
      </c>
      <c r="B107" t="s">
        <v>279</v>
      </c>
    </row>
    <row r="108" spans="1:2" x14ac:dyDescent="0.25">
      <c r="A108">
        <v>3</v>
      </c>
      <c r="B108" t="s">
        <v>280</v>
      </c>
    </row>
    <row r="109" spans="1:2" x14ac:dyDescent="0.25">
      <c r="A109">
        <v>3</v>
      </c>
      <c r="B109" t="s">
        <v>281</v>
      </c>
    </row>
    <row r="110" spans="1:2" x14ac:dyDescent="0.25">
      <c r="A110">
        <v>3</v>
      </c>
      <c r="B110" t="s">
        <v>282</v>
      </c>
    </row>
    <row r="111" spans="1:2" x14ac:dyDescent="0.25">
      <c r="A111">
        <v>3</v>
      </c>
      <c r="B111" t="s">
        <v>283</v>
      </c>
    </row>
    <row r="112" spans="1:2" x14ac:dyDescent="0.25">
      <c r="A112">
        <v>3</v>
      </c>
      <c r="B112" t="s">
        <v>284</v>
      </c>
    </row>
    <row r="113" spans="1:2" x14ac:dyDescent="0.25">
      <c r="A113">
        <v>3</v>
      </c>
      <c r="B113" t="s">
        <v>285</v>
      </c>
    </row>
    <row r="114" spans="1:2" x14ac:dyDescent="0.25">
      <c r="A114">
        <v>3</v>
      </c>
      <c r="B114" t="s">
        <v>286</v>
      </c>
    </row>
    <row r="115" spans="1:2" x14ac:dyDescent="0.25">
      <c r="A115">
        <v>3</v>
      </c>
      <c r="B115" t="s">
        <v>287</v>
      </c>
    </row>
    <row r="116" spans="1:2" x14ac:dyDescent="0.25">
      <c r="A116">
        <v>3</v>
      </c>
      <c r="B116" t="s">
        <v>288</v>
      </c>
    </row>
    <row r="117" spans="1:2" x14ac:dyDescent="0.25">
      <c r="A117">
        <v>3</v>
      </c>
      <c r="B117" t="s">
        <v>289</v>
      </c>
    </row>
    <row r="118" spans="1:2" x14ac:dyDescent="0.25">
      <c r="A118">
        <v>3</v>
      </c>
      <c r="B118" t="s">
        <v>290</v>
      </c>
    </row>
    <row r="119" spans="1:2" x14ac:dyDescent="0.25">
      <c r="A119">
        <v>3</v>
      </c>
      <c r="B119" t="s">
        <v>291</v>
      </c>
    </row>
    <row r="120" spans="1:2" x14ac:dyDescent="0.25">
      <c r="A120">
        <v>3</v>
      </c>
      <c r="B120" t="s">
        <v>292</v>
      </c>
    </row>
    <row r="121" spans="1:2" x14ac:dyDescent="0.25">
      <c r="A121">
        <v>3</v>
      </c>
      <c r="B121" t="s">
        <v>293</v>
      </c>
    </row>
    <row r="122" spans="1:2" x14ac:dyDescent="0.25">
      <c r="A122">
        <v>3</v>
      </c>
      <c r="B122" t="s">
        <v>294</v>
      </c>
    </row>
    <row r="123" spans="1:2" x14ac:dyDescent="0.25">
      <c r="A123">
        <v>3</v>
      </c>
      <c r="B123" t="s">
        <v>295</v>
      </c>
    </row>
    <row r="124" spans="1:2" x14ac:dyDescent="0.25">
      <c r="A124">
        <v>3</v>
      </c>
      <c r="B124" t="s">
        <v>296</v>
      </c>
    </row>
    <row r="125" spans="1:2" x14ac:dyDescent="0.25">
      <c r="A125">
        <v>3</v>
      </c>
      <c r="B125" t="s">
        <v>297</v>
      </c>
    </row>
    <row r="126" spans="1:2" x14ac:dyDescent="0.25">
      <c r="A126">
        <v>3</v>
      </c>
      <c r="B126" t="s">
        <v>298</v>
      </c>
    </row>
    <row r="127" spans="1:2" x14ac:dyDescent="0.25">
      <c r="A127">
        <v>2</v>
      </c>
      <c r="B127" t="s">
        <v>299</v>
      </c>
    </row>
    <row r="128" spans="1:2" x14ac:dyDescent="0.25">
      <c r="A128">
        <v>2</v>
      </c>
      <c r="B128" t="s">
        <v>300</v>
      </c>
    </row>
    <row r="129" spans="1:2" x14ac:dyDescent="0.25">
      <c r="A129">
        <v>2</v>
      </c>
      <c r="B129" t="s">
        <v>301</v>
      </c>
    </row>
    <row r="130" spans="1:2" x14ac:dyDescent="0.25">
      <c r="A130">
        <v>2</v>
      </c>
      <c r="B130" t="s">
        <v>302</v>
      </c>
    </row>
    <row r="131" spans="1:2" x14ac:dyDescent="0.25">
      <c r="A131">
        <v>2</v>
      </c>
      <c r="B131" t="s">
        <v>303</v>
      </c>
    </row>
    <row r="132" spans="1:2" x14ac:dyDescent="0.25">
      <c r="A132">
        <v>2</v>
      </c>
      <c r="B132" t="s">
        <v>304</v>
      </c>
    </row>
    <row r="133" spans="1:2" x14ac:dyDescent="0.25">
      <c r="A133">
        <v>2</v>
      </c>
      <c r="B133" t="s">
        <v>305</v>
      </c>
    </row>
    <row r="134" spans="1:2" x14ac:dyDescent="0.25">
      <c r="A134">
        <v>2</v>
      </c>
      <c r="B134" t="s">
        <v>306</v>
      </c>
    </row>
    <row r="135" spans="1:2" x14ac:dyDescent="0.25">
      <c r="A135">
        <v>2</v>
      </c>
      <c r="B135" t="s">
        <v>307</v>
      </c>
    </row>
    <row r="136" spans="1:2" x14ac:dyDescent="0.25">
      <c r="A136">
        <v>2</v>
      </c>
      <c r="B136" t="s">
        <v>308</v>
      </c>
    </row>
    <row r="137" spans="1:2" x14ac:dyDescent="0.25">
      <c r="A137">
        <v>2</v>
      </c>
      <c r="B137" t="s">
        <v>309</v>
      </c>
    </row>
    <row r="138" spans="1:2" x14ac:dyDescent="0.25">
      <c r="A138">
        <v>2</v>
      </c>
      <c r="B138" t="s">
        <v>310</v>
      </c>
    </row>
    <row r="139" spans="1:2" x14ac:dyDescent="0.25">
      <c r="A139">
        <v>2</v>
      </c>
      <c r="B139" t="s">
        <v>311</v>
      </c>
    </row>
    <row r="140" spans="1:2" x14ac:dyDescent="0.25">
      <c r="A140">
        <v>2</v>
      </c>
      <c r="B140" t="s">
        <v>312</v>
      </c>
    </row>
    <row r="141" spans="1:2" x14ac:dyDescent="0.25">
      <c r="A141">
        <v>2</v>
      </c>
      <c r="B141" t="s">
        <v>313</v>
      </c>
    </row>
    <row r="142" spans="1:2" x14ac:dyDescent="0.25">
      <c r="A142">
        <v>2</v>
      </c>
      <c r="B142" t="s">
        <v>314</v>
      </c>
    </row>
    <row r="143" spans="1:2" x14ac:dyDescent="0.25">
      <c r="A143">
        <v>2</v>
      </c>
      <c r="B143" t="s">
        <v>315</v>
      </c>
    </row>
    <row r="144" spans="1:2" x14ac:dyDescent="0.25">
      <c r="A144">
        <v>2</v>
      </c>
      <c r="B144" t="s">
        <v>316</v>
      </c>
    </row>
    <row r="145" spans="1:2" x14ac:dyDescent="0.25">
      <c r="A145">
        <v>2</v>
      </c>
      <c r="B145" t="s">
        <v>317</v>
      </c>
    </row>
    <row r="146" spans="1:2" x14ac:dyDescent="0.25">
      <c r="A146">
        <v>2</v>
      </c>
      <c r="B146" t="s">
        <v>318</v>
      </c>
    </row>
    <row r="147" spans="1:2" x14ac:dyDescent="0.25">
      <c r="A147">
        <v>2</v>
      </c>
      <c r="B147" t="s">
        <v>319</v>
      </c>
    </row>
    <row r="148" spans="1:2" x14ac:dyDescent="0.25">
      <c r="A148">
        <v>2</v>
      </c>
      <c r="B148" t="s">
        <v>320</v>
      </c>
    </row>
    <row r="149" spans="1:2" x14ac:dyDescent="0.25">
      <c r="A149">
        <v>2</v>
      </c>
      <c r="B149" t="s">
        <v>321</v>
      </c>
    </row>
    <row r="150" spans="1:2" x14ac:dyDescent="0.25">
      <c r="A150">
        <v>2</v>
      </c>
      <c r="B150" t="s">
        <v>322</v>
      </c>
    </row>
    <row r="151" spans="1:2" x14ac:dyDescent="0.25">
      <c r="A151">
        <v>2</v>
      </c>
      <c r="B151" t="s">
        <v>323</v>
      </c>
    </row>
    <row r="152" spans="1:2" x14ac:dyDescent="0.25">
      <c r="A152">
        <v>2</v>
      </c>
      <c r="B152" t="s">
        <v>324</v>
      </c>
    </row>
    <row r="153" spans="1:2" x14ac:dyDescent="0.25">
      <c r="A153">
        <v>2</v>
      </c>
      <c r="B153" t="s">
        <v>325</v>
      </c>
    </row>
    <row r="154" spans="1:2" x14ac:dyDescent="0.25">
      <c r="A154">
        <v>2</v>
      </c>
      <c r="B154" t="s">
        <v>326</v>
      </c>
    </row>
    <row r="155" spans="1:2" x14ac:dyDescent="0.25">
      <c r="A155">
        <v>2</v>
      </c>
      <c r="B155" t="s">
        <v>327</v>
      </c>
    </row>
    <row r="156" spans="1:2" x14ac:dyDescent="0.25">
      <c r="A156">
        <v>2</v>
      </c>
      <c r="B156" t="s">
        <v>328</v>
      </c>
    </row>
    <row r="157" spans="1:2" x14ac:dyDescent="0.25">
      <c r="A157">
        <v>2</v>
      </c>
      <c r="B157" t="s">
        <v>329</v>
      </c>
    </row>
    <row r="158" spans="1:2" x14ac:dyDescent="0.25">
      <c r="A158">
        <v>2</v>
      </c>
      <c r="B158" t="s">
        <v>330</v>
      </c>
    </row>
    <row r="159" spans="1:2" x14ac:dyDescent="0.25">
      <c r="A159">
        <v>2</v>
      </c>
      <c r="B159" t="s">
        <v>331</v>
      </c>
    </row>
    <row r="160" spans="1:2" x14ac:dyDescent="0.25">
      <c r="A160">
        <v>2</v>
      </c>
      <c r="B160" t="s">
        <v>332</v>
      </c>
    </row>
    <row r="161" spans="1:2" x14ac:dyDescent="0.25">
      <c r="A161">
        <v>2</v>
      </c>
      <c r="B161" t="s">
        <v>333</v>
      </c>
    </row>
    <row r="162" spans="1:2" x14ac:dyDescent="0.25">
      <c r="A162">
        <v>2</v>
      </c>
      <c r="B162" t="s">
        <v>334</v>
      </c>
    </row>
    <row r="163" spans="1:2" x14ac:dyDescent="0.25">
      <c r="A163">
        <v>2</v>
      </c>
      <c r="B163" t="s">
        <v>335</v>
      </c>
    </row>
    <row r="164" spans="1:2" x14ac:dyDescent="0.25">
      <c r="A164">
        <v>2</v>
      </c>
      <c r="B164" t="s">
        <v>336</v>
      </c>
    </row>
    <row r="165" spans="1:2" x14ac:dyDescent="0.25">
      <c r="A165">
        <v>2</v>
      </c>
      <c r="B165" t="s">
        <v>337</v>
      </c>
    </row>
    <row r="166" spans="1:2" x14ac:dyDescent="0.25">
      <c r="A166">
        <v>2</v>
      </c>
      <c r="B166" t="s">
        <v>338</v>
      </c>
    </row>
    <row r="167" spans="1:2" x14ac:dyDescent="0.25">
      <c r="A167">
        <v>2</v>
      </c>
      <c r="B167" t="s">
        <v>339</v>
      </c>
    </row>
    <row r="168" spans="1:2" x14ac:dyDescent="0.25">
      <c r="A168">
        <v>2</v>
      </c>
      <c r="B168" t="s">
        <v>340</v>
      </c>
    </row>
    <row r="169" spans="1:2" x14ac:dyDescent="0.25">
      <c r="A169">
        <v>2</v>
      </c>
      <c r="B169" t="s">
        <v>341</v>
      </c>
    </row>
    <row r="170" spans="1:2" x14ac:dyDescent="0.25">
      <c r="A170">
        <v>2</v>
      </c>
      <c r="B170" t="s">
        <v>342</v>
      </c>
    </row>
    <row r="171" spans="1:2" x14ac:dyDescent="0.25">
      <c r="A171">
        <v>2</v>
      </c>
      <c r="B171" t="s">
        <v>343</v>
      </c>
    </row>
    <row r="172" spans="1:2" x14ac:dyDescent="0.25">
      <c r="A172">
        <v>2</v>
      </c>
      <c r="B172" t="s">
        <v>344</v>
      </c>
    </row>
    <row r="173" spans="1:2" x14ac:dyDescent="0.25">
      <c r="A173">
        <v>2</v>
      </c>
      <c r="B173" t="s">
        <v>345</v>
      </c>
    </row>
    <row r="174" spans="1:2" x14ac:dyDescent="0.25">
      <c r="A174">
        <v>2</v>
      </c>
      <c r="B174" t="s">
        <v>346</v>
      </c>
    </row>
    <row r="175" spans="1:2" x14ac:dyDescent="0.25">
      <c r="A175">
        <v>2</v>
      </c>
      <c r="B175" t="s">
        <v>347</v>
      </c>
    </row>
    <row r="176" spans="1:2" x14ac:dyDescent="0.25">
      <c r="A176">
        <v>2</v>
      </c>
      <c r="B176" t="s">
        <v>348</v>
      </c>
    </row>
    <row r="177" spans="1:2" x14ac:dyDescent="0.25">
      <c r="A177">
        <v>2</v>
      </c>
      <c r="B177" t="s">
        <v>349</v>
      </c>
    </row>
    <row r="178" spans="1:2" x14ac:dyDescent="0.25">
      <c r="A178">
        <v>2</v>
      </c>
      <c r="B178" t="s">
        <v>350</v>
      </c>
    </row>
    <row r="179" spans="1:2" x14ac:dyDescent="0.25">
      <c r="A179">
        <v>2</v>
      </c>
      <c r="B179" t="s">
        <v>351</v>
      </c>
    </row>
    <row r="180" spans="1:2" x14ac:dyDescent="0.25">
      <c r="A180">
        <v>2</v>
      </c>
      <c r="B180" t="s">
        <v>352</v>
      </c>
    </row>
    <row r="181" spans="1:2" x14ac:dyDescent="0.25">
      <c r="A181">
        <v>2</v>
      </c>
      <c r="B181" t="s">
        <v>353</v>
      </c>
    </row>
    <row r="182" spans="1:2" x14ac:dyDescent="0.25">
      <c r="A182">
        <v>2</v>
      </c>
      <c r="B182" t="s">
        <v>354</v>
      </c>
    </row>
    <row r="183" spans="1:2" x14ac:dyDescent="0.25">
      <c r="A183">
        <v>2</v>
      </c>
      <c r="B183" t="s">
        <v>355</v>
      </c>
    </row>
    <row r="184" spans="1:2" x14ac:dyDescent="0.25">
      <c r="A184">
        <v>2</v>
      </c>
      <c r="B184" t="s">
        <v>356</v>
      </c>
    </row>
    <row r="185" spans="1:2" x14ac:dyDescent="0.25">
      <c r="A185">
        <v>2</v>
      </c>
      <c r="B185" t="s">
        <v>357</v>
      </c>
    </row>
    <row r="186" spans="1:2" x14ac:dyDescent="0.25">
      <c r="A186">
        <v>2</v>
      </c>
      <c r="B186" t="s">
        <v>358</v>
      </c>
    </row>
    <row r="187" spans="1:2" x14ac:dyDescent="0.25">
      <c r="A187">
        <v>2</v>
      </c>
      <c r="B187" t="s">
        <v>359</v>
      </c>
    </row>
    <row r="188" spans="1:2" x14ac:dyDescent="0.25">
      <c r="A188">
        <v>2</v>
      </c>
      <c r="B188" t="s">
        <v>360</v>
      </c>
    </row>
    <row r="189" spans="1:2" x14ac:dyDescent="0.25">
      <c r="A189">
        <v>2</v>
      </c>
      <c r="B189" t="s">
        <v>361</v>
      </c>
    </row>
    <row r="190" spans="1:2" x14ac:dyDescent="0.25">
      <c r="A190">
        <v>2</v>
      </c>
      <c r="B190" t="s">
        <v>362</v>
      </c>
    </row>
    <row r="191" spans="1:2" x14ac:dyDescent="0.25">
      <c r="A191">
        <v>2</v>
      </c>
      <c r="B191" t="s">
        <v>363</v>
      </c>
    </row>
    <row r="192" spans="1:2" x14ac:dyDescent="0.25">
      <c r="A192">
        <v>2</v>
      </c>
      <c r="B192" t="s">
        <v>364</v>
      </c>
    </row>
    <row r="193" spans="1:2" x14ac:dyDescent="0.25">
      <c r="A193">
        <v>2</v>
      </c>
      <c r="B193" t="s">
        <v>365</v>
      </c>
    </row>
    <row r="194" spans="1:2" x14ac:dyDescent="0.25">
      <c r="A194">
        <v>2</v>
      </c>
      <c r="B194" t="s">
        <v>366</v>
      </c>
    </row>
    <row r="195" spans="1:2" x14ac:dyDescent="0.25">
      <c r="A195">
        <v>2</v>
      </c>
      <c r="B195" t="s">
        <v>367</v>
      </c>
    </row>
    <row r="196" spans="1:2" x14ac:dyDescent="0.25">
      <c r="A196">
        <v>2</v>
      </c>
      <c r="B196" t="s">
        <v>368</v>
      </c>
    </row>
    <row r="197" spans="1:2" x14ac:dyDescent="0.25">
      <c r="A197">
        <v>2</v>
      </c>
      <c r="B197" t="s">
        <v>369</v>
      </c>
    </row>
    <row r="198" spans="1:2" x14ac:dyDescent="0.25">
      <c r="A198">
        <v>2</v>
      </c>
      <c r="B198" t="s">
        <v>370</v>
      </c>
    </row>
    <row r="199" spans="1:2" x14ac:dyDescent="0.25">
      <c r="A199">
        <v>2</v>
      </c>
      <c r="B199" t="s">
        <v>371</v>
      </c>
    </row>
    <row r="200" spans="1:2" x14ac:dyDescent="0.25">
      <c r="A200">
        <v>2</v>
      </c>
      <c r="B200" t="s">
        <v>372</v>
      </c>
    </row>
    <row r="201" spans="1:2" x14ac:dyDescent="0.25">
      <c r="A201">
        <v>2</v>
      </c>
      <c r="B201" t="s">
        <v>373</v>
      </c>
    </row>
    <row r="202" spans="1:2" x14ac:dyDescent="0.25">
      <c r="A202">
        <v>2</v>
      </c>
      <c r="B202" t="s">
        <v>374</v>
      </c>
    </row>
    <row r="203" spans="1:2" x14ac:dyDescent="0.25">
      <c r="A203">
        <v>2</v>
      </c>
      <c r="B203" t="s">
        <v>375</v>
      </c>
    </row>
    <row r="204" spans="1:2" x14ac:dyDescent="0.25">
      <c r="A204">
        <v>2</v>
      </c>
      <c r="B204" t="s">
        <v>376</v>
      </c>
    </row>
    <row r="205" spans="1:2" x14ac:dyDescent="0.25">
      <c r="A205">
        <v>2</v>
      </c>
      <c r="B205" t="s">
        <v>377</v>
      </c>
    </row>
    <row r="206" spans="1:2" x14ac:dyDescent="0.25">
      <c r="A206">
        <v>2</v>
      </c>
      <c r="B206" t="s">
        <v>378</v>
      </c>
    </row>
    <row r="207" spans="1:2" x14ac:dyDescent="0.25">
      <c r="A207">
        <v>2</v>
      </c>
      <c r="B207" t="s">
        <v>379</v>
      </c>
    </row>
    <row r="208" spans="1:2" x14ac:dyDescent="0.25">
      <c r="A208">
        <v>2</v>
      </c>
      <c r="B208" t="s">
        <v>380</v>
      </c>
    </row>
    <row r="209" spans="1:2" x14ac:dyDescent="0.25">
      <c r="A209">
        <v>2</v>
      </c>
      <c r="B209" t="s">
        <v>381</v>
      </c>
    </row>
    <row r="210" spans="1:2" x14ac:dyDescent="0.25">
      <c r="A210">
        <v>2</v>
      </c>
      <c r="B210" t="s">
        <v>382</v>
      </c>
    </row>
    <row r="211" spans="1:2" x14ac:dyDescent="0.25">
      <c r="A211">
        <v>2</v>
      </c>
      <c r="B211" t="s">
        <v>383</v>
      </c>
    </row>
    <row r="212" spans="1:2" x14ac:dyDescent="0.25">
      <c r="A212">
        <v>2</v>
      </c>
      <c r="B212" t="s">
        <v>384</v>
      </c>
    </row>
    <row r="213" spans="1:2" x14ac:dyDescent="0.25">
      <c r="A213">
        <v>2</v>
      </c>
      <c r="B213" t="s">
        <v>385</v>
      </c>
    </row>
    <row r="214" spans="1:2" x14ac:dyDescent="0.25">
      <c r="A214">
        <v>2</v>
      </c>
      <c r="B214" t="s">
        <v>386</v>
      </c>
    </row>
    <row r="215" spans="1:2" x14ac:dyDescent="0.25">
      <c r="A215">
        <v>2</v>
      </c>
      <c r="B215" t="s">
        <v>387</v>
      </c>
    </row>
    <row r="216" spans="1:2" x14ac:dyDescent="0.25">
      <c r="A216">
        <v>2</v>
      </c>
      <c r="B216" t="s">
        <v>388</v>
      </c>
    </row>
    <row r="217" spans="1:2" x14ac:dyDescent="0.25">
      <c r="A217">
        <v>2</v>
      </c>
      <c r="B217" t="s">
        <v>389</v>
      </c>
    </row>
    <row r="218" spans="1:2" x14ac:dyDescent="0.25">
      <c r="A218">
        <v>2</v>
      </c>
      <c r="B218" t="s">
        <v>390</v>
      </c>
    </row>
    <row r="219" spans="1:2" x14ac:dyDescent="0.25">
      <c r="A219">
        <v>2</v>
      </c>
      <c r="B219" t="s">
        <v>391</v>
      </c>
    </row>
    <row r="220" spans="1:2" x14ac:dyDescent="0.25">
      <c r="A220">
        <v>2</v>
      </c>
      <c r="B220" t="s">
        <v>392</v>
      </c>
    </row>
    <row r="221" spans="1:2" x14ac:dyDescent="0.25">
      <c r="A221">
        <v>2</v>
      </c>
      <c r="B221" t="s">
        <v>393</v>
      </c>
    </row>
    <row r="222" spans="1:2" x14ac:dyDescent="0.25">
      <c r="A222">
        <v>2</v>
      </c>
      <c r="B222" t="s">
        <v>394</v>
      </c>
    </row>
    <row r="223" spans="1:2" x14ac:dyDescent="0.25">
      <c r="A223">
        <v>2</v>
      </c>
      <c r="B223" t="s">
        <v>395</v>
      </c>
    </row>
    <row r="224" spans="1:2" x14ac:dyDescent="0.25">
      <c r="A224">
        <v>2</v>
      </c>
      <c r="B224" t="s">
        <v>396</v>
      </c>
    </row>
    <row r="225" spans="1:2" x14ac:dyDescent="0.25">
      <c r="A225">
        <v>2</v>
      </c>
      <c r="B225" t="s">
        <v>397</v>
      </c>
    </row>
    <row r="226" spans="1:2" x14ac:dyDescent="0.25">
      <c r="A226">
        <v>2</v>
      </c>
      <c r="B226" t="s">
        <v>398</v>
      </c>
    </row>
    <row r="227" spans="1:2" x14ac:dyDescent="0.25">
      <c r="A227">
        <v>2</v>
      </c>
      <c r="B227" t="s">
        <v>399</v>
      </c>
    </row>
    <row r="228" spans="1:2" x14ac:dyDescent="0.25">
      <c r="A228">
        <v>2</v>
      </c>
      <c r="B228" t="s">
        <v>400</v>
      </c>
    </row>
    <row r="229" spans="1:2" x14ac:dyDescent="0.25">
      <c r="A229">
        <v>2</v>
      </c>
      <c r="B229" t="s">
        <v>401</v>
      </c>
    </row>
    <row r="230" spans="1:2" x14ac:dyDescent="0.25">
      <c r="A230">
        <v>2</v>
      </c>
      <c r="B230" t="s">
        <v>402</v>
      </c>
    </row>
    <row r="231" spans="1:2" x14ac:dyDescent="0.25">
      <c r="A231">
        <v>2</v>
      </c>
      <c r="B231" t="s">
        <v>403</v>
      </c>
    </row>
    <row r="232" spans="1:2" x14ac:dyDescent="0.25">
      <c r="A232">
        <v>2</v>
      </c>
      <c r="B232" t="s">
        <v>404</v>
      </c>
    </row>
    <row r="233" spans="1:2" x14ac:dyDescent="0.25">
      <c r="A233">
        <v>2</v>
      </c>
      <c r="B233" t="s">
        <v>405</v>
      </c>
    </row>
    <row r="234" spans="1:2" x14ac:dyDescent="0.25">
      <c r="A234">
        <v>1</v>
      </c>
      <c r="B234" t="s">
        <v>406</v>
      </c>
    </row>
    <row r="235" spans="1:2" x14ac:dyDescent="0.25">
      <c r="A235">
        <v>1</v>
      </c>
      <c r="B235" t="s">
        <v>407</v>
      </c>
    </row>
    <row r="236" spans="1:2" x14ac:dyDescent="0.25">
      <c r="A236">
        <v>1</v>
      </c>
      <c r="B236" t="s">
        <v>408</v>
      </c>
    </row>
    <row r="237" spans="1:2" x14ac:dyDescent="0.25">
      <c r="A237">
        <v>1</v>
      </c>
      <c r="B237" t="s">
        <v>409</v>
      </c>
    </row>
    <row r="238" spans="1:2" x14ac:dyDescent="0.25">
      <c r="A238">
        <v>1</v>
      </c>
      <c r="B238" t="s">
        <v>410</v>
      </c>
    </row>
    <row r="239" spans="1:2" x14ac:dyDescent="0.25">
      <c r="A239">
        <v>1</v>
      </c>
      <c r="B239" t="s">
        <v>411</v>
      </c>
    </row>
    <row r="240" spans="1:2" x14ac:dyDescent="0.25">
      <c r="A240">
        <v>1</v>
      </c>
      <c r="B240" t="s">
        <v>412</v>
      </c>
    </row>
    <row r="241" spans="1:2" x14ac:dyDescent="0.25">
      <c r="A241">
        <v>1</v>
      </c>
      <c r="B241" t="s">
        <v>413</v>
      </c>
    </row>
    <row r="242" spans="1:2" x14ac:dyDescent="0.25">
      <c r="A242">
        <v>1</v>
      </c>
      <c r="B242" t="s">
        <v>414</v>
      </c>
    </row>
    <row r="243" spans="1:2" x14ac:dyDescent="0.25">
      <c r="A243">
        <v>1</v>
      </c>
      <c r="B243" t="s">
        <v>415</v>
      </c>
    </row>
    <row r="244" spans="1:2" x14ac:dyDescent="0.25">
      <c r="A244">
        <v>1</v>
      </c>
      <c r="B244" t="s">
        <v>416</v>
      </c>
    </row>
    <row r="245" spans="1:2" x14ac:dyDescent="0.25">
      <c r="A245">
        <v>1</v>
      </c>
    </row>
    <row r="246" spans="1:2" x14ac:dyDescent="0.25">
      <c r="A246">
        <v>1</v>
      </c>
      <c r="B246" t="s">
        <v>417</v>
      </c>
    </row>
    <row r="247" spans="1:2" x14ac:dyDescent="0.25">
      <c r="A247">
        <v>1</v>
      </c>
      <c r="B247" t="s">
        <v>418</v>
      </c>
    </row>
    <row r="248" spans="1:2" x14ac:dyDescent="0.25">
      <c r="A248">
        <v>1</v>
      </c>
      <c r="B248" t="s">
        <v>419</v>
      </c>
    </row>
    <row r="249" spans="1:2" x14ac:dyDescent="0.25">
      <c r="A249">
        <v>1</v>
      </c>
      <c r="B249" t="s">
        <v>420</v>
      </c>
    </row>
    <row r="250" spans="1:2" x14ac:dyDescent="0.25">
      <c r="A250">
        <v>1</v>
      </c>
      <c r="B250" t="s">
        <v>421</v>
      </c>
    </row>
    <row r="251" spans="1:2" x14ac:dyDescent="0.25">
      <c r="A251">
        <v>1</v>
      </c>
      <c r="B251" t="s">
        <v>422</v>
      </c>
    </row>
    <row r="252" spans="1:2" x14ac:dyDescent="0.25">
      <c r="A252">
        <v>1</v>
      </c>
      <c r="B252" t="s">
        <v>423</v>
      </c>
    </row>
    <row r="253" spans="1:2" x14ac:dyDescent="0.25">
      <c r="A253">
        <v>1</v>
      </c>
      <c r="B253" t="s">
        <v>424</v>
      </c>
    </row>
    <row r="254" spans="1:2" x14ac:dyDescent="0.25">
      <c r="A254">
        <v>1</v>
      </c>
      <c r="B254" t="s">
        <v>425</v>
      </c>
    </row>
    <row r="255" spans="1:2" x14ac:dyDescent="0.25">
      <c r="A255">
        <v>1</v>
      </c>
      <c r="B255" t="s">
        <v>426</v>
      </c>
    </row>
    <row r="256" spans="1:2" x14ac:dyDescent="0.25">
      <c r="A256">
        <v>1</v>
      </c>
      <c r="B256" t="s">
        <v>427</v>
      </c>
    </row>
    <row r="257" spans="1:2" x14ac:dyDescent="0.25">
      <c r="A257">
        <v>1</v>
      </c>
      <c r="B257" t="s">
        <v>428</v>
      </c>
    </row>
    <row r="258" spans="1:2" x14ac:dyDescent="0.25">
      <c r="A258">
        <v>1</v>
      </c>
      <c r="B258" t="s">
        <v>429</v>
      </c>
    </row>
    <row r="259" spans="1:2" x14ac:dyDescent="0.25">
      <c r="A259">
        <v>1</v>
      </c>
      <c r="B259" t="s">
        <v>430</v>
      </c>
    </row>
    <row r="260" spans="1:2" x14ac:dyDescent="0.25">
      <c r="A260">
        <v>1</v>
      </c>
      <c r="B260" t="s">
        <v>431</v>
      </c>
    </row>
    <row r="261" spans="1:2" x14ac:dyDescent="0.25">
      <c r="A261">
        <v>1</v>
      </c>
      <c r="B261" t="s">
        <v>432</v>
      </c>
    </row>
    <row r="262" spans="1:2" x14ac:dyDescent="0.25">
      <c r="A262">
        <v>1</v>
      </c>
      <c r="B262" t="s">
        <v>433</v>
      </c>
    </row>
    <row r="263" spans="1:2" x14ac:dyDescent="0.25">
      <c r="A263">
        <v>1</v>
      </c>
      <c r="B263" t="s">
        <v>434</v>
      </c>
    </row>
    <row r="264" spans="1:2" x14ac:dyDescent="0.25">
      <c r="A264">
        <v>1</v>
      </c>
      <c r="B264" t="s">
        <v>435</v>
      </c>
    </row>
    <row r="265" spans="1:2" x14ac:dyDescent="0.25">
      <c r="A265">
        <v>1</v>
      </c>
      <c r="B265" t="s">
        <v>436</v>
      </c>
    </row>
    <row r="266" spans="1:2" x14ac:dyDescent="0.25">
      <c r="A266">
        <v>1</v>
      </c>
      <c r="B266" t="s">
        <v>437</v>
      </c>
    </row>
    <row r="267" spans="1:2" x14ac:dyDescent="0.25">
      <c r="A267">
        <v>1</v>
      </c>
      <c r="B267" t="s">
        <v>438</v>
      </c>
    </row>
    <row r="268" spans="1:2" x14ac:dyDescent="0.25">
      <c r="A268">
        <v>1</v>
      </c>
      <c r="B268" t="s">
        <v>439</v>
      </c>
    </row>
    <row r="269" spans="1:2" x14ac:dyDescent="0.25">
      <c r="A269">
        <v>1</v>
      </c>
      <c r="B269" t="s">
        <v>440</v>
      </c>
    </row>
    <row r="270" spans="1:2" x14ac:dyDescent="0.25">
      <c r="A270">
        <v>1</v>
      </c>
      <c r="B270" t="s">
        <v>441</v>
      </c>
    </row>
    <row r="271" spans="1:2" x14ac:dyDescent="0.25">
      <c r="A271">
        <v>1</v>
      </c>
      <c r="B271" t="s">
        <v>442</v>
      </c>
    </row>
    <row r="272" spans="1:2" x14ac:dyDescent="0.25">
      <c r="A272">
        <v>1</v>
      </c>
      <c r="B272" t="s">
        <v>443</v>
      </c>
    </row>
    <row r="273" spans="1:2" x14ac:dyDescent="0.25">
      <c r="A273">
        <v>1</v>
      </c>
      <c r="B273" t="s">
        <v>444</v>
      </c>
    </row>
    <row r="274" spans="1:2" x14ac:dyDescent="0.25">
      <c r="A274">
        <v>1</v>
      </c>
      <c r="B274" t="s">
        <v>445</v>
      </c>
    </row>
    <row r="275" spans="1:2" x14ac:dyDescent="0.25">
      <c r="A275">
        <v>1</v>
      </c>
      <c r="B275" t="s">
        <v>446</v>
      </c>
    </row>
    <row r="276" spans="1:2" x14ac:dyDescent="0.25">
      <c r="A276">
        <v>1</v>
      </c>
      <c r="B276" t="s">
        <v>447</v>
      </c>
    </row>
    <row r="277" spans="1:2" x14ac:dyDescent="0.25">
      <c r="A277">
        <v>1</v>
      </c>
      <c r="B277" t="s">
        <v>448</v>
      </c>
    </row>
    <row r="278" spans="1:2" x14ac:dyDescent="0.25">
      <c r="A278">
        <v>1</v>
      </c>
      <c r="B278" t="s">
        <v>449</v>
      </c>
    </row>
    <row r="279" spans="1:2" x14ac:dyDescent="0.25">
      <c r="A279">
        <v>1</v>
      </c>
      <c r="B279" t="s">
        <v>450</v>
      </c>
    </row>
    <row r="280" spans="1:2" x14ac:dyDescent="0.25">
      <c r="A280">
        <v>1</v>
      </c>
      <c r="B280" t="s">
        <v>451</v>
      </c>
    </row>
    <row r="281" spans="1:2" x14ac:dyDescent="0.25">
      <c r="A281">
        <v>1</v>
      </c>
      <c r="B281" t="s">
        <v>452</v>
      </c>
    </row>
    <row r="282" spans="1:2" x14ac:dyDescent="0.25">
      <c r="A282">
        <v>1</v>
      </c>
      <c r="B282" t="s">
        <v>453</v>
      </c>
    </row>
    <row r="283" spans="1:2" x14ac:dyDescent="0.25">
      <c r="A283">
        <v>1</v>
      </c>
      <c r="B283" t="s">
        <v>454</v>
      </c>
    </row>
    <row r="284" spans="1:2" x14ac:dyDescent="0.25">
      <c r="A284">
        <v>1</v>
      </c>
      <c r="B284" t="s">
        <v>455</v>
      </c>
    </row>
    <row r="285" spans="1:2" x14ac:dyDescent="0.25">
      <c r="A285">
        <v>1</v>
      </c>
      <c r="B285" t="s">
        <v>456</v>
      </c>
    </row>
    <row r="286" spans="1:2" x14ac:dyDescent="0.25">
      <c r="A286">
        <v>1</v>
      </c>
      <c r="B286" t="s">
        <v>457</v>
      </c>
    </row>
    <row r="287" spans="1:2" x14ac:dyDescent="0.25">
      <c r="A287">
        <v>1</v>
      </c>
      <c r="B287" t="s">
        <v>458</v>
      </c>
    </row>
    <row r="288" spans="1:2" x14ac:dyDescent="0.25">
      <c r="A288">
        <v>1</v>
      </c>
      <c r="B288" t="s">
        <v>459</v>
      </c>
    </row>
    <row r="289" spans="1:2" x14ac:dyDescent="0.25">
      <c r="A289">
        <v>1</v>
      </c>
      <c r="B289" t="s">
        <v>460</v>
      </c>
    </row>
    <row r="290" spans="1:2" x14ac:dyDescent="0.25">
      <c r="A290">
        <v>1</v>
      </c>
      <c r="B290" t="s">
        <v>461</v>
      </c>
    </row>
    <row r="291" spans="1:2" x14ac:dyDescent="0.25">
      <c r="A291">
        <v>1</v>
      </c>
      <c r="B291" t="s">
        <v>462</v>
      </c>
    </row>
    <row r="292" spans="1:2" x14ac:dyDescent="0.25">
      <c r="A292">
        <v>1</v>
      </c>
      <c r="B292" t="s">
        <v>463</v>
      </c>
    </row>
    <row r="293" spans="1:2" x14ac:dyDescent="0.25">
      <c r="A293">
        <v>1</v>
      </c>
      <c r="B293" t="s">
        <v>464</v>
      </c>
    </row>
    <row r="294" spans="1:2" x14ac:dyDescent="0.25">
      <c r="A294">
        <v>1</v>
      </c>
      <c r="B294" t="s">
        <v>465</v>
      </c>
    </row>
    <row r="295" spans="1:2" x14ac:dyDescent="0.25">
      <c r="A295">
        <v>1</v>
      </c>
      <c r="B295" t="s">
        <v>466</v>
      </c>
    </row>
    <row r="296" spans="1:2" x14ac:dyDescent="0.25">
      <c r="A296">
        <v>1</v>
      </c>
      <c r="B296" t="s">
        <v>467</v>
      </c>
    </row>
    <row r="297" spans="1:2" x14ac:dyDescent="0.25">
      <c r="A297">
        <v>1</v>
      </c>
      <c r="B297" t="s">
        <v>468</v>
      </c>
    </row>
    <row r="298" spans="1:2" x14ac:dyDescent="0.25">
      <c r="A298">
        <v>1</v>
      </c>
      <c r="B298" t="s">
        <v>469</v>
      </c>
    </row>
    <row r="299" spans="1:2" x14ac:dyDescent="0.25">
      <c r="A299">
        <v>1</v>
      </c>
      <c r="B299" t="s">
        <v>470</v>
      </c>
    </row>
    <row r="300" spans="1:2" x14ac:dyDescent="0.25">
      <c r="A300">
        <v>1</v>
      </c>
      <c r="B300" t="s">
        <v>471</v>
      </c>
    </row>
    <row r="301" spans="1:2" x14ac:dyDescent="0.25">
      <c r="A301">
        <v>1</v>
      </c>
      <c r="B301" t="s">
        <v>472</v>
      </c>
    </row>
    <row r="302" spans="1:2" x14ac:dyDescent="0.25">
      <c r="A302">
        <v>1</v>
      </c>
      <c r="B302" t="s">
        <v>473</v>
      </c>
    </row>
    <row r="303" spans="1:2" x14ac:dyDescent="0.25">
      <c r="A303">
        <v>1</v>
      </c>
      <c r="B303" t="s">
        <v>474</v>
      </c>
    </row>
    <row r="304" spans="1:2" x14ac:dyDescent="0.25">
      <c r="A304">
        <v>1</v>
      </c>
      <c r="B304" t="s">
        <v>475</v>
      </c>
    </row>
    <row r="305" spans="1:2" x14ac:dyDescent="0.25">
      <c r="A305">
        <v>1</v>
      </c>
      <c r="B305" t="s">
        <v>476</v>
      </c>
    </row>
    <row r="306" spans="1:2" x14ac:dyDescent="0.25">
      <c r="A306">
        <v>1</v>
      </c>
      <c r="B306" t="s">
        <v>477</v>
      </c>
    </row>
    <row r="307" spans="1:2" x14ac:dyDescent="0.25">
      <c r="A307">
        <v>1</v>
      </c>
      <c r="B307" t="s">
        <v>478</v>
      </c>
    </row>
    <row r="308" spans="1:2" x14ac:dyDescent="0.25">
      <c r="A308">
        <v>1</v>
      </c>
      <c r="B308" t="s">
        <v>479</v>
      </c>
    </row>
    <row r="309" spans="1:2" x14ac:dyDescent="0.25">
      <c r="A309">
        <v>1</v>
      </c>
      <c r="B309" t="s">
        <v>480</v>
      </c>
    </row>
    <row r="310" spans="1:2" x14ac:dyDescent="0.25">
      <c r="A310">
        <v>1</v>
      </c>
      <c r="B310" t="s">
        <v>481</v>
      </c>
    </row>
    <row r="311" spans="1:2" x14ac:dyDescent="0.25">
      <c r="A311">
        <v>1</v>
      </c>
      <c r="B311" t="s">
        <v>482</v>
      </c>
    </row>
    <row r="312" spans="1:2" x14ac:dyDescent="0.25">
      <c r="A312">
        <v>1</v>
      </c>
      <c r="B312" t="s">
        <v>483</v>
      </c>
    </row>
    <row r="313" spans="1:2" x14ac:dyDescent="0.25">
      <c r="A313">
        <v>1</v>
      </c>
      <c r="B313" t="s">
        <v>484</v>
      </c>
    </row>
    <row r="314" spans="1:2" x14ac:dyDescent="0.25">
      <c r="A314">
        <v>1</v>
      </c>
      <c r="B314" t="s">
        <v>485</v>
      </c>
    </row>
    <row r="315" spans="1:2" x14ac:dyDescent="0.25">
      <c r="A315">
        <v>1</v>
      </c>
      <c r="B315" t="s">
        <v>486</v>
      </c>
    </row>
    <row r="316" spans="1:2" x14ac:dyDescent="0.25">
      <c r="A316">
        <v>1</v>
      </c>
      <c r="B316" t="s">
        <v>487</v>
      </c>
    </row>
    <row r="317" spans="1:2" x14ac:dyDescent="0.25">
      <c r="A317">
        <v>1</v>
      </c>
      <c r="B317" t="s">
        <v>488</v>
      </c>
    </row>
    <row r="318" spans="1:2" x14ac:dyDescent="0.25">
      <c r="A318">
        <v>1</v>
      </c>
      <c r="B318" t="s">
        <v>489</v>
      </c>
    </row>
    <row r="319" spans="1:2" x14ac:dyDescent="0.25">
      <c r="A319">
        <v>1</v>
      </c>
      <c r="B319" t="s">
        <v>490</v>
      </c>
    </row>
    <row r="320" spans="1:2" x14ac:dyDescent="0.25">
      <c r="A320">
        <v>1</v>
      </c>
      <c r="B320" t="s">
        <v>491</v>
      </c>
    </row>
    <row r="321" spans="1:2" x14ac:dyDescent="0.25">
      <c r="A321">
        <v>1</v>
      </c>
      <c r="B321" t="s">
        <v>492</v>
      </c>
    </row>
    <row r="322" spans="1:2" x14ac:dyDescent="0.25">
      <c r="A322">
        <v>1</v>
      </c>
      <c r="B322" t="s">
        <v>493</v>
      </c>
    </row>
    <row r="323" spans="1:2" x14ac:dyDescent="0.25">
      <c r="A323">
        <v>1</v>
      </c>
      <c r="B323" t="s">
        <v>494</v>
      </c>
    </row>
    <row r="324" spans="1:2" x14ac:dyDescent="0.25">
      <c r="A324">
        <v>1</v>
      </c>
      <c r="B324" t="s">
        <v>495</v>
      </c>
    </row>
    <row r="325" spans="1:2" x14ac:dyDescent="0.25">
      <c r="A325">
        <v>1</v>
      </c>
      <c r="B325" t="s">
        <v>496</v>
      </c>
    </row>
    <row r="326" spans="1:2" x14ac:dyDescent="0.25">
      <c r="A326">
        <v>1</v>
      </c>
      <c r="B326" t="s">
        <v>497</v>
      </c>
    </row>
    <row r="327" spans="1:2" x14ac:dyDescent="0.25">
      <c r="A327">
        <v>1</v>
      </c>
      <c r="B327" t="s">
        <v>498</v>
      </c>
    </row>
    <row r="328" spans="1:2" x14ac:dyDescent="0.25">
      <c r="A328">
        <v>1</v>
      </c>
      <c r="B328" t="s">
        <v>499</v>
      </c>
    </row>
    <row r="329" spans="1:2" x14ac:dyDescent="0.25">
      <c r="A329">
        <v>1</v>
      </c>
      <c r="B329" t="s">
        <v>500</v>
      </c>
    </row>
    <row r="330" spans="1:2" x14ac:dyDescent="0.25">
      <c r="A330">
        <v>1</v>
      </c>
      <c r="B330" t="s">
        <v>501</v>
      </c>
    </row>
    <row r="331" spans="1:2" x14ac:dyDescent="0.25">
      <c r="A331">
        <v>1</v>
      </c>
      <c r="B331" t="s">
        <v>502</v>
      </c>
    </row>
    <row r="332" spans="1:2" x14ac:dyDescent="0.25">
      <c r="A332">
        <v>1</v>
      </c>
      <c r="B332" t="s">
        <v>503</v>
      </c>
    </row>
    <row r="333" spans="1:2" x14ac:dyDescent="0.25">
      <c r="A333">
        <v>1</v>
      </c>
      <c r="B333" t="s">
        <v>504</v>
      </c>
    </row>
    <row r="334" spans="1:2" x14ac:dyDescent="0.25">
      <c r="A334">
        <v>1</v>
      </c>
      <c r="B334" t="s">
        <v>505</v>
      </c>
    </row>
    <row r="335" spans="1:2" x14ac:dyDescent="0.25">
      <c r="A335">
        <v>1</v>
      </c>
      <c r="B335" t="s">
        <v>506</v>
      </c>
    </row>
    <row r="336" spans="1:2" x14ac:dyDescent="0.25">
      <c r="A336">
        <v>1</v>
      </c>
      <c r="B336" t="s">
        <v>507</v>
      </c>
    </row>
    <row r="337" spans="1:2" x14ac:dyDescent="0.25">
      <c r="A337">
        <v>1</v>
      </c>
      <c r="B337" t="s">
        <v>508</v>
      </c>
    </row>
    <row r="338" spans="1:2" x14ac:dyDescent="0.25">
      <c r="A338">
        <v>1</v>
      </c>
      <c r="B338" t="s">
        <v>509</v>
      </c>
    </row>
    <row r="339" spans="1:2" x14ac:dyDescent="0.25">
      <c r="A339">
        <v>1</v>
      </c>
      <c r="B339" t="s">
        <v>510</v>
      </c>
    </row>
    <row r="340" spans="1:2" x14ac:dyDescent="0.25">
      <c r="A340">
        <v>1</v>
      </c>
      <c r="B340" t="s">
        <v>511</v>
      </c>
    </row>
    <row r="341" spans="1:2" x14ac:dyDescent="0.25">
      <c r="A341">
        <v>1</v>
      </c>
      <c r="B341" t="s">
        <v>512</v>
      </c>
    </row>
    <row r="342" spans="1:2" x14ac:dyDescent="0.25">
      <c r="A342">
        <v>1</v>
      </c>
      <c r="B342" t="s">
        <v>513</v>
      </c>
    </row>
    <row r="343" spans="1:2" x14ac:dyDescent="0.25">
      <c r="A343">
        <v>1</v>
      </c>
      <c r="B343" t="s">
        <v>514</v>
      </c>
    </row>
    <row r="344" spans="1:2" x14ac:dyDescent="0.25">
      <c r="A344">
        <v>1</v>
      </c>
      <c r="B344" t="s">
        <v>515</v>
      </c>
    </row>
    <row r="345" spans="1:2" x14ac:dyDescent="0.25">
      <c r="A345">
        <v>1</v>
      </c>
      <c r="B345" t="s">
        <v>516</v>
      </c>
    </row>
    <row r="346" spans="1:2" x14ac:dyDescent="0.25">
      <c r="A346">
        <v>1</v>
      </c>
      <c r="B346" t="s">
        <v>517</v>
      </c>
    </row>
    <row r="347" spans="1:2" x14ac:dyDescent="0.25">
      <c r="A347">
        <v>1</v>
      </c>
      <c r="B347" t="s">
        <v>518</v>
      </c>
    </row>
    <row r="348" spans="1:2" x14ac:dyDescent="0.25">
      <c r="A348">
        <v>1</v>
      </c>
      <c r="B348" t="s">
        <v>519</v>
      </c>
    </row>
    <row r="349" spans="1:2" x14ac:dyDescent="0.25">
      <c r="A349">
        <v>1</v>
      </c>
      <c r="B349" t="s">
        <v>520</v>
      </c>
    </row>
    <row r="350" spans="1:2" x14ac:dyDescent="0.25">
      <c r="A350">
        <v>1</v>
      </c>
      <c r="B350" t="s">
        <v>521</v>
      </c>
    </row>
    <row r="351" spans="1:2" x14ac:dyDescent="0.25">
      <c r="A351">
        <v>1</v>
      </c>
      <c r="B351" t="s">
        <v>522</v>
      </c>
    </row>
    <row r="352" spans="1:2" x14ac:dyDescent="0.25">
      <c r="A352">
        <v>1</v>
      </c>
      <c r="B352" t="s">
        <v>523</v>
      </c>
    </row>
    <row r="353" spans="1:2" x14ac:dyDescent="0.25">
      <c r="A353">
        <v>1</v>
      </c>
      <c r="B353" t="s">
        <v>524</v>
      </c>
    </row>
    <row r="354" spans="1:2" x14ac:dyDescent="0.25">
      <c r="A354">
        <v>1</v>
      </c>
      <c r="B354" t="s">
        <v>525</v>
      </c>
    </row>
    <row r="355" spans="1:2" x14ac:dyDescent="0.25">
      <c r="A355">
        <v>1</v>
      </c>
      <c r="B355" t="s">
        <v>526</v>
      </c>
    </row>
    <row r="356" spans="1:2" x14ac:dyDescent="0.25">
      <c r="A356">
        <v>1</v>
      </c>
      <c r="B356" t="s">
        <v>527</v>
      </c>
    </row>
    <row r="357" spans="1:2" x14ac:dyDescent="0.25">
      <c r="A357">
        <v>1</v>
      </c>
      <c r="B357" t="s">
        <v>528</v>
      </c>
    </row>
    <row r="358" spans="1:2" x14ac:dyDescent="0.25">
      <c r="A358">
        <v>1</v>
      </c>
      <c r="B358" t="s">
        <v>529</v>
      </c>
    </row>
    <row r="359" spans="1:2" x14ac:dyDescent="0.25">
      <c r="A359">
        <v>1</v>
      </c>
      <c r="B359" t="s">
        <v>530</v>
      </c>
    </row>
    <row r="360" spans="1:2" x14ac:dyDescent="0.25">
      <c r="A360">
        <v>1</v>
      </c>
      <c r="B360" t="s">
        <v>531</v>
      </c>
    </row>
    <row r="361" spans="1:2" x14ac:dyDescent="0.25">
      <c r="A361">
        <v>1</v>
      </c>
      <c r="B361" t="s">
        <v>532</v>
      </c>
    </row>
    <row r="362" spans="1:2" x14ac:dyDescent="0.25">
      <c r="A362">
        <v>1</v>
      </c>
      <c r="B362" t="s">
        <v>533</v>
      </c>
    </row>
    <row r="363" spans="1:2" x14ac:dyDescent="0.25">
      <c r="A363">
        <v>1</v>
      </c>
      <c r="B363" t="s">
        <v>534</v>
      </c>
    </row>
    <row r="364" spans="1:2" x14ac:dyDescent="0.25">
      <c r="A364">
        <v>1</v>
      </c>
      <c r="B364" t="s">
        <v>535</v>
      </c>
    </row>
    <row r="365" spans="1:2" x14ac:dyDescent="0.25">
      <c r="A365">
        <v>1</v>
      </c>
      <c r="B365" t="s">
        <v>536</v>
      </c>
    </row>
    <row r="366" spans="1:2" x14ac:dyDescent="0.25">
      <c r="A366">
        <v>1</v>
      </c>
      <c r="B366" t="s">
        <v>537</v>
      </c>
    </row>
    <row r="367" spans="1:2" x14ac:dyDescent="0.25">
      <c r="A367">
        <v>1</v>
      </c>
      <c r="B367" t="s">
        <v>538</v>
      </c>
    </row>
    <row r="368" spans="1:2" x14ac:dyDescent="0.25">
      <c r="A368">
        <v>1</v>
      </c>
      <c r="B368" t="s">
        <v>539</v>
      </c>
    </row>
    <row r="369" spans="1:2" x14ac:dyDescent="0.25">
      <c r="A369">
        <v>1</v>
      </c>
      <c r="B369" t="s">
        <v>540</v>
      </c>
    </row>
    <row r="370" spans="1:2" x14ac:dyDescent="0.25">
      <c r="A370">
        <v>1</v>
      </c>
      <c r="B370" t="s">
        <v>541</v>
      </c>
    </row>
    <row r="371" spans="1:2" x14ac:dyDescent="0.25">
      <c r="A371">
        <v>1</v>
      </c>
      <c r="B371" t="s">
        <v>542</v>
      </c>
    </row>
    <row r="372" spans="1:2" x14ac:dyDescent="0.25">
      <c r="A372">
        <v>1</v>
      </c>
      <c r="B372" t="s">
        <v>543</v>
      </c>
    </row>
    <row r="373" spans="1:2" x14ac:dyDescent="0.25">
      <c r="A373">
        <v>1</v>
      </c>
      <c r="B373" t="s">
        <v>544</v>
      </c>
    </row>
    <row r="374" spans="1:2" x14ac:dyDescent="0.25">
      <c r="A374">
        <v>1</v>
      </c>
      <c r="B374" t="s">
        <v>545</v>
      </c>
    </row>
    <row r="375" spans="1:2" x14ac:dyDescent="0.25">
      <c r="A375">
        <v>1</v>
      </c>
      <c r="B375" t="s">
        <v>546</v>
      </c>
    </row>
    <row r="376" spans="1:2" x14ac:dyDescent="0.25">
      <c r="A376">
        <v>1</v>
      </c>
      <c r="B376" t="s">
        <v>547</v>
      </c>
    </row>
    <row r="377" spans="1:2" x14ac:dyDescent="0.25">
      <c r="A377">
        <v>1</v>
      </c>
      <c r="B377" t="s">
        <v>548</v>
      </c>
    </row>
    <row r="378" spans="1:2" x14ac:dyDescent="0.25">
      <c r="A378">
        <v>1</v>
      </c>
      <c r="B378" t="s">
        <v>549</v>
      </c>
    </row>
    <row r="379" spans="1:2" x14ac:dyDescent="0.25">
      <c r="A379">
        <v>1</v>
      </c>
      <c r="B379" t="s">
        <v>550</v>
      </c>
    </row>
    <row r="380" spans="1:2" x14ac:dyDescent="0.25">
      <c r="A380">
        <v>1</v>
      </c>
      <c r="B380" t="s">
        <v>551</v>
      </c>
    </row>
    <row r="381" spans="1:2" x14ac:dyDescent="0.25">
      <c r="A381">
        <v>1</v>
      </c>
      <c r="B381" t="s">
        <v>552</v>
      </c>
    </row>
    <row r="382" spans="1:2" x14ac:dyDescent="0.25">
      <c r="A382">
        <v>1</v>
      </c>
      <c r="B382" t="s">
        <v>553</v>
      </c>
    </row>
    <row r="383" spans="1:2" x14ac:dyDescent="0.25">
      <c r="A383">
        <v>1</v>
      </c>
      <c r="B383" t="s">
        <v>554</v>
      </c>
    </row>
    <row r="384" spans="1:2" x14ac:dyDescent="0.25">
      <c r="A384">
        <v>1</v>
      </c>
      <c r="B384" t="s">
        <v>555</v>
      </c>
    </row>
    <row r="385" spans="1:2" x14ac:dyDescent="0.25">
      <c r="A385">
        <v>1</v>
      </c>
      <c r="B385" t="s">
        <v>556</v>
      </c>
    </row>
    <row r="386" spans="1:2" x14ac:dyDescent="0.25">
      <c r="A386">
        <v>1</v>
      </c>
      <c r="B386" t="s">
        <v>557</v>
      </c>
    </row>
    <row r="387" spans="1:2" x14ac:dyDescent="0.25">
      <c r="A387">
        <v>1</v>
      </c>
      <c r="B387" t="s">
        <v>558</v>
      </c>
    </row>
    <row r="388" spans="1:2" x14ac:dyDescent="0.25">
      <c r="A388">
        <v>1</v>
      </c>
      <c r="B388" t="s">
        <v>559</v>
      </c>
    </row>
    <row r="389" spans="1:2" x14ac:dyDescent="0.25">
      <c r="A389">
        <v>1</v>
      </c>
      <c r="B389" t="s">
        <v>560</v>
      </c>
    </row>
    <row r="390" spans="1:2" x14ac:dyDescent="0.25">
      <c r="A390">
        <v>1</v>
      </c>
      <c r="B390" t="s">
        <v>561</v>
      </c>
    </row>
    <row r="391" spans="1:2" x14ac:dyDescent="0.25">
      <c r="A391">
        <v>1</v>
      </c>
      <c r="B391" t="s">
        <v>562</v>
      </c>
    </row>
    <row r="392" spans="1:2" x14ac:dyDescent="0.25">
      <c r="A392">
        <v>1</v>
      </c>
      <c r="B392" t="s">
        <v>563</v>
      </c>
    </row>
    <row r="393" spans="1:2" x14ac:dyDescent="0.25">
      <c r="A393">
        <v>1</v>
      </c>
      <c r="B393" t="s">
        <v>564</v>
      </c>
    </row>
    <row r="394" spans="1:2" x14ac:dyDescent="0.25">
      <c r="A394">
        <v>1</v>
      </c>
      <c r="B394" t="s">
        <v>565</v>
      </c>
    </row>
    <row r="395" spans="1:2" x14ac:dyDescent="0.25">
      <c r="A395">
        <v>1</v>
      </c>
      <c r="B395" t="s">
        <v>566</v>
      </c>
    </row>
    <row r="396" spans="1:2" x14ac:dyDescent="0.25">
      <c r="A396">
        <v>1</v>
      </c>
      <c r="B396" t="s">
        <v>567</v>
      </c>
    </row>
    <row r="397" spans="1:2" x14ac:dyDescent="0.25">
      <c r="A397">
        <v>1</v>
      </c>
      <c r="B397" t="s">
        <v>568</v>
      </c>
    </row>
    <row r="398" spans="1:2" x14ac:dyDescent="0.25">
      <c r="A398">
        <v>1</v>
      </c>
      <c r="B398" t="s">
        <v>569</v>
      </c>
    </row>
    <row r="399" spans="1:2" x14ac:dyDescent="0.25">
      <c r="A399">
        <v>1</v>
      </c>
      <c r="B399" t="s">
        <v>570</v>
      </c>
    </row>
    <row r="400" spans="1:2" x14ac:dyDescent="0.25">
      <c r="A400">
        <v>1</v>
      </c>
      <c r="B400" t="s">
        <v>571</v>
      </c>
    </row>
    <row r="401" spans="1:2" x14ac:dyDescent="0.25">
      <c r="A401">
        <v>1</v>
      </c>
      <c r="B401" t="s">
        <v>572</v>
      </c>
    </row>
    <row r="402" spans="1:2" x14ac:dyDescent="0.25">
      <c r="A402">
        <v>1</v>
      </c>
      <c r="B402" t="s">
        <v>573</v>
      </c>
    </row>
    <row r="403" spans="1:2" x14ac:dyDescent="0.25">
      <c r="A403">
        <v>1</v>
      </c>
      <c r="B403" t="s">
        <v>574</v>
      </c>
    </row>
    <row r="404" spans="1:2" x14ac:dyDescent="0.25">
      <c r="A404">
        <v>1</v>
      </c>
      <c r="B404" t="s">
        <v>575</v>
      </c>
    </row>
    <row r="405" spans="1:2" x14ac:dyDescent="0.25">
      <c r="A405">
        <v>1</v>
      </c>
      <c r="B405" t="s">
        <v>576</v>
      </c>
    </row>
    <row r="406" spans="1:2" x14ac:dyDescent="0.25">
      <c r="A406">
        <v>1</v>
      </c>
      <c r="B406" t="s">
        <v>577</v>
      </c>
    </row>
    <row r="407" spans="1:2" x14ac:dyDescent="0.25">
      <c r="A407">
        <v>1</v>
      </c>
      <c r="B407" t="s">
        <v>578</v>
      </c>
    </row>
    <row r="408" spans="1:2" x14ac:dyDescent="0.25">
      <c r="A408">
        <v>1</v>
      </c>
      <c r="B408" t="s">
        <v>579</v>
      </c>
    </row>
    <row r="409" spans="1:2" x14ac:dyDescent="0.25">
      <c r="A409">
        <v>1</v>
      </c>
      <c r="B409" t="s">
        <v>580</v>
      </c>
    </row>
    <row r="410" spans="1:2" x14ac:dyDescent="0.25">
      <c r="A410">
        <v>1</v>
      </c>
      <c r="B410" t="s">
        <v>581</v>
      </c>
    </row>
    <row r="411" spans="1:2" x14ac:dyDescent="0.25">
      <c r="A411">
        <v>1</v>
      </c>
      <c r="B411" t="s">
        <v>582</v>
      </c>
    </row>
    <row r="412" spans="1:2" x14ac:dyDescent="0.25">
      <c r="A412">
        <v>1</v>
      </c>
      <c r="B412" t="s">
        <v>583</v>
      </c>
    </row>
    <row r="413" spans="1:2" x14ac:dyDescent="0.25">
      <c r="A413">
        <v>1</v>
      </c>
      <c r="B413" t="s">
        <v>584</v>
      </c>
    </row>
    <row r="414" spans="1:2" x14ac:dyDescent="0.25">
      <c r="A414">
        <v>1</v>
      </c>
      <c r="B414" t="s">
        <v>585</v>
      </c>
    </row>
    <row r="415" spans="1:2" x14ac:dyDescent="0.25">
      <c r="A415">
        <v>1</v>
      </c>
      <c r="B415" t="s">
        <v>586</v>
      </c>
    </row>
    <row r="416" spans="1:2" x14ac:dyDescent="0.25">
      <c r="A416">
        <v>1</v>
      </c>
      <c r="B416" t="s">
        <v>587</v>
      </c>
    </row>
    <row r="417" spans="1:2" x14ac:dyDescent="0.25">
      <c r="A417">
        <v>1</v>
      </c>
      <c r="B417" t="s">
        <v>588</v>
      </c>
    </row>
    <row r="418" spans="1:2" x14ac:dyDescent="0.25">
      <c r="A418">
        <v>1</v>
      </c>
      <c r="B418" t="s">
        <v>589</v>
      </c>
    </row>
    <row r="419" spans="1:2" x14ac:dyDescent="0.25">
      <c r="A419">
        <v>1</v>
      </c>
      <c r="B419" t="s">
        <v>590</v>
      </c>
    </row>
    <row r="420" spans="1:2" x14ac:dyDescent="0.25">
      <c r="A420">
        <v>1</v>
      </c>
      <c r="B420" t="s">
        <v>591</v>
      </c>
    </row>
    <row r="421" spans="1:2" x14ac:dyDescent="0.25">
      <c r="A421">
        <v>1</v>
      </c>
      <c r="B421" t="s">
        <v>592</v>
      </c>
    </row>
    <row r="422" spans="1:2" x14ac:dyDescent="0.25">
      <c r="A422">
        <v>1</v>
      </c>
      <c r="B422" t="s">
        <v>593</v>
      </c>
    </row>
    <row r="423" spans="1:2" x14ac:dyDescent="0.25">
      <c r="A423">
        <v>1</v>
      </c>
      <c r="B423" t="s">
        <v>594</v>
      </c>
    </row>
    <row r="424" spans="1:2" x14ac:dyDescent="0.25">
      <c r="A424">
        <v>1</v>
      </c>
      <c r="B424" t="s">
        <v>595</v>
      </c>
    </row>
    <row r="425" spans="1:2" x14ac:dyDescent="0.25">
      <c r="A425">
        <v>1</v>
      </c>
      <c r="B425" t="s">
        <v>596</v>
      </c>
    </row>
    <row r="426" spans="1:2" x14ac:dyDescent="0.25">
      <c r="A426">
        <v>1</v>
      </c>
      <c r="B426" t="s">
        <v>597</v>
      </c>
    </row>
    <row r="427" spans="1:2" x14ac:dyDescent="0.25">
      <c r="A427">
        <v>1</v>
      </c>
      <c r="B427" t="s">
        <v>598</v>
      </c>
    </row>
    <row r="428" spans="1:2" x14ac:dyDescent="0.25">
      <c r="A428">
        <v>1</v>
      </c>
      <c r="B428" t="s">
        <v>599</v>
      </c>
    </row>
    <row r="429" spans="1:2" x14ac:dyDescent="0.25">
      <c r="A429">
        <v>1</v>
      </c>
      <c r="B429" t="s">
        <v>600</v>
      </c>
    </row>
    <row r="430" spans="1:2" x14ac:dyDescent="0.25">
      <c r="A430">
        <v>1</v>
      </c>
      <c r="B430" t="s">
        <v>601</v>
      </c>
    </row>
    <row r="431" spans="1:2" x14ac:dyDescent="0.25">
      <c r="A431">
        <v>1</v>
      </c>
      <c r="B431" t="s">
        <v>602</v>
      </c>
    </row>
    <row r="432" spans="1:2" x14ac:dyDescent="0.25">
      <c r="A432">
        <v>1</v>
      </c>
      <c r="B432" t="s">
        <v>603</v>
      </c>
    </row>
    <row r="433" spans="1:2" x14ac:dyDescent="0.25">
      <c r="A433">
        <v>1</v>
      </c>
      <c r="B433" t="s">
        <v>604</v>
      </c>
    </row>
    <row r="434" spans="1:2" x14ac:dyDescent="0.25">
      <c r="A434">
        <v>1</v>
      </c>
      <c r="B434" t="s">
        <v>605</v>
      </c>
    </row>
    <row r="435" spans="1:2" x14ac:dyDescent="0.25">
      <c r="A435">
        <v>1</v>
      </c>
      <c r="B435" t="s">
        <v>606</v>
      </c>
    </row>
    <row r="436" spans="1:2" x14ac:dyDescent="0.25">
      <c r="A436">
        <v>1</v>
      </c>
      <c r="B436" t="s">
        <v>607</v>
      </c>
    </row>
    <row r="437" spans="1:2" x14ac:dyDescent="0.25">
      <c r="A437">
        <v>1</v>
      </c>
      <c r="B437" t="s">
        <v>608</v>
      </c>
    </row>
    <row r="438" spans="1:2" x14ac:dyDescent="0.25">
      <c r="A438">
        <v>1</v>
      </c>
      <c r="B438" t="s">
        <v>609</v>
      </c>
    </row>
    <row r="439" spans="1:2" x14ac:dyDescent="0.25">
      <c r="A439">
        <v>1</v>
      </c>
      <c r="B439" t="s">
        <v>610</v>
      </c>
    </row>
    <row r="440" spans="1:2" x14ac:dyDescent="0.25">
      <c r="A440">
        <v>1</v>
      </c>
      <c r="B440" t="s">
        <v>611</v>
      </c>
    </row>
    <row r="441" spans="1:2" x14ac:dyDescent="0.25">
      <c r="A441">
        <v>1</v>
      </c>
      <c r="B441" t="s">
        <v>612</v>
      </c>
    </row>
    <row r="442" spans="1:2" x14ac:dyDescent="0.25">
      <c r="A442">
        <v>1</v>
      </c>
      <c r="B442" t="s">
        <v>613</v>
      </c>
    </row>
    <row r="443" spans="1:2" x14ac:dyDescent="0.25">
      <c r="A443">
        <v>1</v>
      </c>
      <c r="B443" t="s">
        <v>614</v>
      </c>
    </row>
    <row r="444" spans="1:2" x14ac:dyDescent="0.25">
      <c r="A444">
        <v>1</v>
      </c>
      <c r="B444" t="s">
        <v>615</v>
      </c>
    </row>
    <row r="445" spans="1:2" x14ac:dyDescent="0.25">
      <c r="A445">
        <v>1</v>
      </c>
      <c r="B445" t="s">
        <v>616</v>
      </c>
    </row>
    <row r="446" spans="1:2" x14ac:dyDescent="0.25">
      <c r="A446">
        <v>1</v>
      </c>
      <c r="B446" t="s">
        <v>617</v>
      </c>
    </row>
    <row r="447" spans="1:2" x14ac:dyDescent="0.25">
      <c r="A447">
        <v>1</v>
      </c>
      <c r="B447" t="s">
        <v>618</v>
      </c>
    </row>
    <row r="448" spans="1:2" x14ac:dyDescent="0.25">
      <c r="A448">
        <v>1</v>
      </c>
      <c r="B448" t="s">
        <v>619</v>
      </c>
    </row>
    <row r="449" spans="1:2" x14ac:dyDescent="0.25">
      <c r="A449">
        <v>1</v>
      </c>
      <c r="B449" t="s">
        <v>620</v>
      </c>
    </row>
    <row r="450" spans="1:2" x14ac:dyDescent="0.25">
      <c r="A450">
        <v>1</v>
      </c>
      <c r="B450" t="s">
        <v>621</v>
      </c>
    </row>
    <row r="451" spans="1:2" x14ac:dyDescent="0.25">
      <c r="A451">
        <v>1</v>
      </c>
      <c r="B451" t="s">
        <v>622</v>
      </c>
    </row>
    <row r="452" spans="1:2" x14ac:dyDescent="0.25">
      <c r="A452">
        <v>1</v>
      </c>
      <c r="B452" t="s">
        <v>623</v>
      </c>
    </row>
    <row r="453" spans="1:2" x14ac:dyDescent="0.25">
      <c r="A453">
        <v>1</v>
      </c>
      <c r="B453" t="s">
        <v>624</v>
      </c>
    </row>
    <row r="454" spans="1:2" x14ac:dyDescent="0.25">
      <c r="A454">
        <v>1</v>
      </c>
      <c r="B454" t="s">
        <v>625</v>
      </c>
    </row>
    <row r="455" spans="1:2" x14ac:dyDescent="0.25">
      <c r="A455">
        <v>1</v>
      </c>
      <c r="B455" t="s">
        <v>626</v>
      </c>
    </row>
    <row r="456" spans="1:2" x14ac:dyDescent="0.25">
      <c r="A456">
        <v>1</v>
      </c>
      <c r="B456" t="s">
        <v>627</v>
      </c>
    </row>
    <row r="457" spans="1:2" x14ac:dyDescent="0.25">
      <c r="A457">
        <v>1</v>
      </c>
      <c r="B457" t="s">
        <v>628</v>
      </c>
    </row>
    <row r="458" spans="1:2" x14ac:dyDescent="0.25">
      <c r="A458">
        <v>1</v>
      </c>
      <c r="B458" t="s">
        <v>629</v>
      </c>
    </row>
    <row r="459" spans="1:2" x14ac:dyDescent="0.25">
      <c r="A459">
        <v>1</v>
      </c>
      <c r="B459" t="s">
        <v>630</v>
      </c>
    </row>
    <row r="460" spans="1:2" x14ac:dyDescent="0.25">
      <c r="A460">
        <v>1</v>
      </c>
      <c r="B460" t="s">
        <v>631</v>
      </c>
    </row>
    <row r="461" spans="1:2" x14ac:dyDescent="0.25">
      <c r="A461">
        <v>1</v>
      </c>
      <c r="B461" t="s">
        <v>632</v>
      </c>
    </row>
    <row r="462" spans="1:2" x14ac:dyDescent="0.25">
      <c r="A462">
        <v>1</v>
      </c>
      <c r="B462" t="s">
        <v>633</v>
      </c>
    </row>
    <row r="463" spans="1:2" x14ac:dyDescent="0.25">
      <c r="A463">
        <v>1</v>
      </c>
      <c r="B463" t="s">
        <v>634</v>
      </c>
    </row>
    <row r="464" spans="1:2" x14ac:dyDescent="0.25">
      <c r="A464">
        <v>1</v>
      </c>
      <c r="B464" t="s">
        <v>635</v>
      </c>
    </row>
    <row r="465" spans="1:2" x14ac:dyDescent="0.25">
      <c r="A465">
        <v>1</v>
      </c>
      <c r="B465" t="s">
        <v>636</v>
      </c>
    </row>
    <row r="466" spans="1:2" x14ac:dyDescent="0.25">
      <c r="A466">
        <v>1</v>
      </c>
      <c r="B466" t="s">
        <v>637</v>
      </c>
    </row>
    <row r="467" spans="1:2" x14ac:dyDescent="0.25">
      <c r="A467">
        <v>1</v>
      </c>
      <c r="B467" t="s">
        <v>638</v>
      </c>
    </row>
    <row r="468" spans="1:2" x14ac:dyDescent="0.25">
      <c r="A468">
        <v>1</v>
      </c>
      <c r="B468" t="s">
        <v>639</v>
      </c>
    </row>
    <row r="469" spans="1:2" x14ac:dyDescent="0.25">
      <c r="A469">
        <v>1</v>
      </c>
      <c r="B469" t="s">
        <v>640</v>
      </c>
    </row>
    <row r="470" spans="1:2" x14ac:dyDescent="0.25">
      <c r="A470">
        <v>1</v>
      </c>
      <c r="B470" t="s">
        <v>641</v>
      </c>
    </row>
    <row r="471" spans="1:2" x14ac:dyDescent="0.25">
      <c r="A471">
        <v>1</v>
      </c>
      <c r="B471" t="s">
        <v>642</v>
      </c>
    </row>
    <row r="472" spans="1:2" x14ac:dyDescent="0.25">
      <c r="A472">
        <v>1</v>
      </c>
      <c r="B472" t="s">
        <v>643</v>
      </c>
    </row>
    <row r="473" spans="1:2" x14ac:dyDescent="0.25">
      <c r="A473">
        <v>1</v>
      </c>
      <c r="B473" t="s">
        <v>644</v>
      </c>
    </row>
    <row r="474" spans="1:2" x14ac:dyDescent="0.25">
      <c r="A474">
        <v>1</v>
      </c>
      <c r="B474" t="s">
        <v>645</v>
      </c>
    </row>
    <row r="475" spans="1:2" x14ac:dyDescent="0.25">
      <c r="A475">
        <v>1</v>
      </c>
      <c r="B475" t="s">
        <v>646</v>
      </c>
    </row>
    <row r="476" spans="1:2" x14ac:dyDescent="0.25">
      <c r="A476">
        <v>1</v>
      </c>
      <c r="B476" t="s">
        <v>647</v>
      </c>
    </row>
    <row r="477" spans="1:2" x14ac:dyDescent="0.25">
      <c r="A477">
        <v>1</v>
      </c>
      <c r="B477" t="s">
        <v>648</v>
      </c>
    </row>
    <row r="478" spans="1:2" x14ac:dyDescent="0.25">
      <c r="A478">
        <v>1</v>
      </c>
      <c r="B478" t="s">
        <v>649</v>
      </c>
    </row>
    <row r="479" spans="1:2" x14ac:dyDescent="0.25">
      <c r="A479">
        <v>1</v>
      </c>
      <c r="B479" t="s">
        <v>650</v>
      </c>
    </row>
    <row r="480" spans="1:2" x14ac:dyDescent="0.25">
      <c r="A480">
        <v>1</v>
      </c>
      <c r="B480" t="s">
        <v>651</v>
      </c>
    </row>
    <row r="481" spans="1:2" x14ac:dyDescent="0.25">
      <c r="A481">
        <v>1</v>
      </c>
      <c r="B481" t="s">
        <v>652</v>
      </c>
    </row>
    <row r="482" spans="1:2" x14ac:dyDescent="0.25">
      <c r="A482">
        <v>1</v>
      </c>
      <c r="B482" t="s">
        <v>653</v>
      </c>
    </row>
    <row r="483" spans="1:2" x14ac:dyDescent="0.25">
      <c r="A483">
        <v>1</v>
      </c>
      <c r="B483" t="s">
        <v>654</v>
      </c>
    </row>
    <row r="484" spans="1:2" x14ac:dyDescent="0.25">
      <c r="A484">
        <v>1</v>
      </c>
      <c r="B484" t="s">
        <v>655</v>
      </c>
    </row>
    <row r="485" spans="1:2" x14ac:dyDescent="0.25">
      <c r="A485">
        <v>1</v>
      </c>
      <c r="B485" t="s">
        <v>656</v>
      </c>
    </row>
    <row r="486" spans="1:2" x14ac:dyDescent="0.25">
      <c r="A486">
        <v>1</v>
      </c>
      <c r="B486" t="s">
        <v>657</v>
      </c>
    </row>
    <row r="487" spans="1:2" x14ac:dyDescent="0.25">
      <c r="A487">
        <v>1</v>
      </c>
      <c r="B487" t="s">
        <v>658</v>
      </c>
    </row>
    <row r="488" spans="1:2" x14ac:dyDescent="0.25">
      <c r="A488">
        <v>1</v>
      </c>
      <c r="B488" t="s">
        <v>659</v>
      </c>
    </row>
    <row r="489" spans="1:2" x14ac:dyDescent="0.25">
      <c r="A489">
        <v>1</v>
      </c>
      <c r="B489" t="s">
        <v>660</v>
      </c>
    </row>
    <row r="490" spans="1:2" x14ac:dyDescent="0.25">
      <c r="A490">
        <v>1</v>
      </c>
      <c r="B490" t="s">
        <v>661</v>
      </c>
    </row>
    <row r="491" spans="1:2" x14ac:dyDescent="0.25">
      <c r="A491">
        <v>1</v>
      </c>
      <c r="B491" t="s">
        <v>662</v>
      </c>
    </row>
    <row r="492" spans="1:2" x14ac:dyDescent="0.25">
      <c r="A492">
        <v>1</v>
      </c>
      <c r="B492" t="s">
        <v>663</v>
      </c>
    </row>
    <row r="493" spans="1:2" x14ac:dyDescent="0.25">
      <c r="A493">
        <v>1</v>
      </c>
      <c r="B493" t="s">
        <v>664</v>
      </c>
    </row>
    <row r="494" spans="1:2" x14ac:dyDescent="0.25">
      <c r="A494">
        <v>1</v>
      </c>
      <c r="B494" t="s">
        <v>665</v>
      </c>
    </row>
    <row r="495" spans="1:2" x14ac:dyDescent="0.25">
      <c r="A495">
        <v>1</v>
      </c>
      <c r="B495" t="s">
        <v>666</v>
      </c>
    </row>
    <row r="496" spans="1:2" x14ac:dyDescent="0.25">
      <c r="A496">
        <v>1</v>
      </c>
      <c r="B496" t="s">
        <v>667</v>
      </c>
    </row>
    <row r="497" spans="1:2" x14ac:dyDescent="0.25">
      <c r="A497">
        <v>1</v>
      </c>
      <c r="B497" t="s">
        <v>668</v>
      </c>
    </row>
    <row r="498" spans="1:2" x14ac:dyDescent="0.25">
      <c r="A498">
        <v>1</v>
      </c>
      <c r="B498" t="s">
        <v>669</v>
      </c>
    </row>
    <row r="499" spans="1:2" x14ac:dyDescent="0.25">
      <c r="A499">
        <v>1</v>
      </c>
      <c r="B499" t="s">
        <v>670</v>
      </c>
    </row>
    <row r="500" spans="1:2" x14ac:dyDescent="0.25">
      <c r="A500">
        <v>1</v>
      </c>
      <c r="B500" t="s">
        <v>671</v>
      </c>
    </row>
    <row r="501" spans="1:2" x14ac:dyDescent="0.25">
      <c r="A501">
        <v>1</v>
      </c>
      <c r="B501" t="s">
        <v>672</v>
      </c>
    </row>
    <row r="502" spans="1:2" x14ac:dyDescent="0.25">
      <c r="A502">
        <v>1</v>
      </c>
      <c r="B502" t="s">
        <v>673</v>
      </c>
    </row>
    <row r="503" spans="1:2" x14ac:dyDescent="0.25">
      <c r="A503">
        <v>1</v>
      </c>
      <c r="B503" t="s">
        <v>674</v>
      </c>
    </row>
    <row r="504" spans="1:2" x14ac:dyDescent="0.25">
      <c r="A504">
        <v>1</v>
      </c>
      <c r="B504" t="s">
        <v>675</v>
      </c>
    </row>
    <row r="505" spans="1:2" x14ac:dyDescent="0.25">
      <c r="A505">
        <v>1</v>
      </c>
      <c r="B505" t="s">
        <v>676</v>
      </c>
    </row>
    <row r="506" spans="1:2" x14ac:dyDescent="0.25">
      <c r="A506">
        <v>1</v>
      </c>
      <c r="B506" t="s">
        <v>677</v>
      </c>
    </row>
    <row r="507" spans="1:2" x14ac:dyDescent="0.25">
      <c r="A507">
        <v>1</v>
      </c>
      <c r="B507" t="s">
        <v>678</v>
      </c>
    </row>
    <row r="508" spans="1:2" x14ac:dyDescent="0.25">
      <c r="A508">
        <v>1</v>
      </c>
      <c r="B508" t="s">
        <v>679</v>
      </c>
    </row>
    <row r="509" spans="1:2" x14ac:dyDescent="0.25">
      <c r="A509">
        <v>1</v>
      </c>
      <c r="B509" t="s">
        <v>680</v>
      </c>
    </row>
    <row r="510" spans="1:2" x14ac:dyDescent="0.25">
      <c r="A510">
        <v>1</v>
      </c>
      <c r="B510" t="s">
        <v>681</v>
      </c>
    </row>
    <row r="511" spans="1:2" x14ac:dyDescent="0.25">
      <c r="A511">
        <v>1</v>
      </c>
      <c r="B511" t="s">
        <v>682</v>
      </c>
    </row>
    <row r="512" spans="1:2" x14ac:dyDescent="0.25">
      <c r="A512">
        <v>1</v>
      </c>
      <c r="B512" t="s">
        <v>683</v>
      </c>
    </row>
    <row r="513" spans="1:2" x14ac:dyDescent="0.25">
      <c r="A513">
        <v>1</v>
      </c>
      <c r="B513" t="s">
        <v>684</v>
      </c>
    </row>
    <row r="514" spans="1:2" x14ac:dyDescent="0.25">
      <c r="A514">
        <v>1</v>
      </c>
      <c r="B514" t="s">
        <v>685</v>
      </c>
    </row>
    <row r="515" spans="1:2" x14ac:dyDescent="0.25">
      <c r="A515">
        <v>1</v>
      </c>
      <c r="B515" t="s">
        <v>686</v>
      </c>
    </row>
    <row r="516" spans="1:2" x14ac:dyDescent="0.25">
      <c r="A516">
        <v>1</v>
      </c>
      <c r="B516" t="s">
        <v>687</v>
      </c>
    </row>
    <row r="517" spans="1:2" x14ac:dyDescent="0.25">
      <c r="A517">
        <v>1</v>
      </c>
      <c r="B517" t="s">
        <v>688</v>
      </c>
    </row>
    <row r="518" spans="1:2" x14ac:dyDescent="0.25">
      <c r="A518">
        <v>1</v>
      </c>
      <c r="B518" t="s">
        <v>689</v>
      </c>
    </row>
    <row r="519" spans="1:2" x14ac:dyDescent="0.25">
      <c r="A519">
        <v>1</v>
      </c>
      <c r="B519" t="s">
        <v>690</v>
      </c>
    </row>
    <row r="520" spans="1:2" x14ac:dyDescent="0.25">
      <c r="A520">
        <v>1</v>
      </c>
      <c r="B520" t="s">
        <v>691</v>
      </c>
    </row>
    <row r="521" spans="1:2" x14ac:dyDescent="0.25">
      <c r="A521">
        <v>1</v>
      </c>
      <c r="B521" t="s">
        <v>692</v>
      </c>
    </row>
    <row r="522" spans="1:2" x14ac:dyDescent="0.25">
      <c r="A522">
        <v>1</v>
      </c>
      <c r="B522" t="s">
        <v>693</v>
      </c>
    </row>
    <row r="523" spans="1:2" x14ac:dyDescent="0.25">
      <c r="A523">
        <v>1</v>
      </c>
      <c r="B523" t="s">
        <v>694</v>
      </c>
    </row>
    <row r="524" spans="1:2" x14ac:dyDescent="0.25">
      <c r="A524">
        <v>1</v>
      </c>
      <c r="B524" t="s">
        <v>695</v>
      </c>
    </row>
    <row r="525" spans="1:2" x14ac:dyDescent="0.25">
      <c r="A525">
        <v>1</v>
      </c>
      <c r="B525" t="s">
        <v>696</v>
      </c>
    </row>
    <row r="526" spans="1:2" x14ac:dyDescent="0.25">
      <c r="A526">
        <v>1</v>
      </c>
      <c r="B526" t="s">
        <v>697</v>
      </c>
    </row>
    <row r="527" spans="1:2" x14ac:dyDescent="0.25">
      <c r="A527">
        <v>1</v>
      </c>
      <c r="B527" t="s">
        <v>698</v>
      </c>
    </row>
    <row r="528" spans="1:2" x14ac:dyDescent="0.25">
      <c r="A528">
        <v>1</v>
      </c>
      <c r="B528" t="s">
        <v>699</v>
      </c>
    </row>
    <row r="529" spans="1:2" x14ac:dyDescent="0.25">
      <c r="A529">
        <v>1</v>
      </c>
      <c r="B529" t="s">
        <v>700</v>
      </c>
    </row>
    <row r="530" spans="1:2" x14ac:dyDescent="0.25">
      <c r="A530">
        <v>1</v>
      </c>
      <c r="B530" t="s">
        <v>701</v>
      </c>
    </row>
    <row r="531" spans="1:2" x14ac:dyDescent="0.25">
      <c r="A531">
        <v>1</v>
      </c>
      <c r="B531" t="s">
        <v>702</v>
      </c>
    </row>
    <row r="532" spans="1:2" x14ac:dyDescent="0.25">
      <c r="A532">
        <v>1</v>
      </c>
      <c r="B532" t="s">
        <v>703</v>
      </c>
    </row>
    <row r="533" spans="1:2" x14ac:dyDescent="0.25">
      <c r="A533">
        <v>1</v>
      </c>
      <c r="B533" t="s">
        <v>704</v>
      </c>
    </row>
    <row r="534" spans="1:2" x14ac:dyDescent="0.25">
      <c r="A534">
        <v>1</v>
      </c>
      <c r="B534" t="s">
        <v>705</v>
      </c>
    </row>
    <row r="535" spans="1:2" x14ac:dyDescent="0.25">
      <c r="A535">
        <v>1</v>
      </c>
      <c r="B535" t="s">
        <v>706</v>
      </c>
    </row>
    <row r="536" spans="1:2" x14ac:dyDescent="0.25">
      <c r="A536">
        <v>1</v>
      </c>
      <c r="B536" t="s">
        <v>707</v>
      </c>
    </row>
    <row r="537" spans="1:2" x14ac:dyDescent="0.25">
      <c r="A537">
        <v>1</v>
      </c>
      <c r="B537" t="s">
        <v>708</v>
      </c>
    </row>
    <row r="538" spans="1:2" x14ac:dyDescent="0.25">
      <c r="A538">
        <v>1</v>
      </c>
      <c r="B538" t="s">
        <v>709</v>
      </c>
    </row>
    <row r="539" spans="1:2" x14ac:dyDescent="0.25">
      <c r="A539">
        <v>1</v>
      </c>
      <c r="B539" t="s">
        <v>710</v>
      </c>
    </row>
    <row r="540" spans="1:2" x14ac:dyDescent="0.25">
      <c r="A540">
        <v>1</v>
      </c>
      <c r="B540" t="s">
        <v>711</v>
      </c>
    </row>
    <row r="541" spans="1:2" x14ac:dyDescent="0.25">
      <c r="A541">
        <v>1</v>
      </c>
      <c r="B541" t="s">
        <v>712</v>
      </c>
    </row>
    <row r="542" spans="1:2" x14ac:dyDescent="0.25">
      <c r="A542">
        <v>1</v>
      </c>
      <c r="B542" t="s">
        <v>713</v>
      </c>
    </row>
    <row r="543" spans="1:2" x14ac:dyDescent="0.25">
      <c r="A543">
        <v>1</v>
      </c>
      <c r="B543" t="s">
        <v>714</v>
      </c>
    </row>
    <row r="544" spans="1:2" x14ac:dyDescent="0.25">
      <c r="A544">
        <v>1</v>
      </c>
      <c r="B544" t="s">
        <v>715</v>
      </c>
    </row>
    <row r="545" spans="1:2" x14ac:dyDescent="0.25">
      <c r="A545">
        <v>1</v>
      </c>
      <c r="B545" t="s">
        <v>716</v>
      </c>
    </row>
    <row r="546" spans="1:2" x14ac:dyDescent="0.25">
      <c r="A546">
        <v>1</v>
      </c>
      <c r="B546" t="s">
        <v>717</v>
      </c>
    </row>
    <row r="547" spans="1:2" x14ac:dyDescent="0.25">
      <c r="A547">
        <v>1</v>
      </c>
      <c r="B547" t="s">
        <v>718</v>
      </c>
    </row>
    <row r="548" spans="1:2" x14ac:dyDescent="0.25">
      <c r="A548">
        <v>1</v>
      </c>
      <c r="B548" t="s">
        <v>719</v>
      </c>
    </row>
    <row r="549" spans="1:2" x14ac:dyDescent="0.25">
      <c r="A549">
        <v>1</v>
      </c>
      <c r="B549" t="s">
        <v>720</v>
      </c>
    </row>
    <row r="550" spans="1:2" x14ac:dyDescent="0.25">
      <c r="A550">
        <v>1</v>
      </c>
      <c r="B550" t="s">
        <v>721</v>
      </c>
    </row>
    <row r="551" spans="1:2" x14ac:dyDescent="0.25">
      <c r="A551">
        <v>1</v>
      </c>
      <c r="B551" t="s">
        <v>722</v>
      </c>
    </row>
    <row r="552" spans="1:2" x14ac:dyDescent="0.25">
      <c r="A552">
        <v>1</v>
      </c>
      <c r="B552" t="s">
        <v>723</v>
      </c>
    </row>
    <row r="553" spans="1:2" x14ac:dyDescent="0.25">
      <c r="A553">
        <v>1</v>
      </c>
      <c r="B553" t="s">
        <v>724</v>
      </c>
    </row>
    <row r="554" spans="1:2" x14ac:dyDescent="0.25">
      <c r="A554">
        <v>1</v>
      </c>
      <c r="B554" t="s">
        <v>725</v>
      </c>
    </row>
    <row r="555" spans="1:2" x14ac:dyDescent="0.25">
      <c r="A555">
        <v>1</v>
      </c>
      <c r="B555" t="s">
        <v>726</v>
      </c>
    </row>
    <row r="556" spans="1:2" x14ac:dyDescent="0.25">
      <c r="A556">
        <v>1</v>
      </c>
      <c r="B556" t="s">
        <v>727</v>
      </c>
    </row>
    <row r="557" spans="1:2" x14ac:dyDescent="0.25">
      <c r="A557">
        <v>1</v>
      </c>
      <c r="B557" t="s">
        <v>728</v>
      </c>
    </row>
    <row r="558" spans="1:2" x14ac:dyDescent="0.25">
      <c r="A558">
        <v>1</v>
      </c>
      <c r="B558" t="s">
        <v>729</v>
      </c>
    </row>
    <row r="559" spans="1:2" x14ac:dyDescent="0.25">
      <c r="A559">
        <v>1</v>
      </c>
      <c r="B559" t="s">
        <v>730</v>
      </c>
    </row>
    <row r="560" spans="1:2" x14ac:dyDescent="0.25">
      <c r="A560">
        <v>1</v>
      </c>
      <c r="B560" t="s">
        <v>731</v>
      </c>
    </row>
    <row r="561" spans="1:2" x14ac:dyDescent="0.25">
      <c r="A561">
        <v>1</v>
      </c>
      <c r="B561" t="s">
        <v>732</v>
      </c>
    </row>
    <row r="562" spans="1:2" x14ac:dyDescent="0.25">
      <c r="A562">
        <v>1</v>
      </c>
      <c r="B562" t="s">
        <v>733</v>
      </c>
    </row>
    <row r="563" spans="1:2" x14ac:dyDescent="0.25">
      <c r="A563">
        <v>1</v>
      </c>
      <c r="B563" t="s">
        <v>734</v>
      </c>
    </row>
    <row r="564" spans="1:2" x14ac:dyDescent="0.25">
      <c r="A564">
        <v>1</v>
      </c>
      <c r="B564" t="s">
        <v>735</v>
      </c>
    </row>
    <row r="565" spans="1:2" x14ac:dyDescent="0.25">
      <c r="A565">
        <v>1</v>
      </c>
      <c r="B565" t="s">
        <v>736</v>
      </c>
    </row>
    <row r="566" spans="1:2" x14ac:dyDescent="0.25">
      <c r="A566">
        <v>1</v>
      </c>
      <c r="B566" t="s">
        <v>737</v>
      </c>
    </row>
    <row r="567" spans="1:2" x14ac:dyDescent="0.25">
      <c r="A567">
        <v>1</v>
      </c>
      <c r="B567" t="s">
        <v>738</v>
      </c>
    </row>
    <row r="568" spans="1:2" x14ac:dyDescent="0.25">
      <c r="A568">
        <v>1</v>
      </c>
      <c r="B568" t="s">
        <v>739</v>
      </c>
    </row>
    <row r="569" spans="1:2" x14ac:dyDescent="0.25">
      <c r="A569">
        <v>1</v>
      </c>
      <c r="B569" t="s">
        <v>740</v>
      </c>
    </row>
    <row r="570" spans="1:2" x14ac:dyDescent="0.25">
      <c r="A570">
        <v>1</v>
      </c>
      <c r="B570" t="s">
        <v>741</v>
      </c>
    </row>
    <row r="571" spans="1:2" x14ac:dyDescent="0.25">
      <c r="A571">
        <v>1</v>
      </c>
      <c r="B571" t="s">
        <v>742</v>
      </c>
    </row>
    <row r="572" spans="1:2" x14ac:dyDescent="0.25">
      <c r="A572">
        <v>1</v>
      </c>
      <c r="B572" t="s">
        <v>743</v>
      </c>
    </row>
    <row r="573" spans="1:2" x14ac:dyDescent="0.25">
      <c r="A573">
        <v>1</v>
      </c>
      <c r="B573" t="s">
        <v>744</v>
      </c>
    </row>
    <row r="574" spans="1:2" x14ac:dyDescent="0.25">
      <c r="A574">
        <v>1</v>
      </c>
      <c r="B574" t="s">
        <v>745</v>
      </c>
    </row>
    <row r="575" spans="1:2" x14ac:dyDescent="0.25">
      <c r="A575">
        <v>1</v>
      </c>
      <c r="B575" t="s">
        <v>746</v>
      </c>
    </row>
    <row r="576" spans="1:2" x14ac:dyDescent="0.25">
      <c r="A576">
        <v>1</v>
      </c>
      <c r="B576" t="s">
        <v>747</v>
      </c>
    </row>
    <row r="577" spans="1:2" x14ac:dyDescent="0.25">
      <c r="A577">
        <v>1</v>
      </c>
      <c r="B577" t="s">
        <v>748</v>
      </c>
    </row>
    <row r="578" spans="1:2" x14ac:dyDescent="0.25">
      <c r="A578">
        <v>1</v>
      </c>
      <c r="B578" t="s">
        <v>749</v>
      </c>
    </row>
    <row r="579" spans="1:2" x14ac:dyDescent="0.25">
      <c r="A579">
        <v>1</v>
      </c>
      <c r="B579" t="s">
        <v>750</v>
      </c>
    </row>
    <row r="580" spans="1:2" x14ac:dyDescent="0.25">
      <c r="A580">
        <v>1</v>
      </c>
      <c r="B580" t="s">
        <v>751</v>
      </c>
    </row>
    <row r="581" spans="1:2" x14ac:dyDescent="0.25">
      <c r="A581">
        <v>1</v>
      </c>
      <c r="B581" t="s">
        <v>752</v>
      </c>
    </row>
    <row r="582" spans="1:2" x14ac:dyDescent="0.25">
      <c r="A582">
        <v>1</v>
      </c>
      <c r="B582" t="s">
        <v>753</v>
      </c>
    </row>
    <row r="583" spans="1:2" x14ac:dyDescent="0.25">
      <c r="A583">
        <v>1</v>
      </c>
      <c r="B583" t="s">
        <v>754</v>
      </c>
    </row>
    <row r="584" spans="1:2" x14ac:dyDescent="0.25">
      <c r="A584">
        <v>1</v>
      </c>
      <c r="B584" t="s">
        <v>755</v>
      </c>
    </row>
    <row r="585" spans="1:2" x14ac:dyDescent="0.25">
      <c r="A585">
        <v>1</v>
      </c>
      <c r="B585" t="s">
        <v>756</v>
      </c>
    </row>
    <row r="586" spans="1:2" x14ac:dyDescent="0.25">
      <c r="A586">
        <v>1</v>
      </c>
      <c r="B586" t="s">
        <v>757</v>
      </c>
    </row>
    <row r="587" spans="1:2" x14ac:dyDescent="0.25">
      <c r="A587">
        <v>1</v>
      </c>
      <c r="B587" t="s">
        <v>758</v>
      </c>
    </row>
    <row r="588" spans="1:2" x14ac:dyDescent="0.25">
      <c r="A588">
        <v>1</v>
      </c>
      <c r="B588" t="s">
        <v>759</v>
      </c>
    </row>
    <row r="589" spans="1:2" x14ac:dyDescent="0.25">
      <c r="A589">
        <v>1</v>
      </c>
      <c r="B589" t="s">
        <v>760</v>
      </c>
    </row>
    <row r="590" spans="1:2" x14ac:dyDescent="0.25">
      <c r="A590">
        <v>1</v>
      </c>
      <c r="B590" t="s">
        <v>761</v>
      </c>
    </row>
    <row r="591" spans="1:2" x14ac:dyDescent="0.25">
      <c r="A591">
        <v>1</v>
      </c>
      <c r="B591" t="s">
        <v>762</v>
      </c>
    </row>
    <row r="592" spans="1:2" x14ac:dyDescent="0.25">
      <c r="A592">
        <v>1</v>
      </c>
      <c r="B592" t="s">
        <v>763</v>
      </c>
    </row>
    <row r="593" spans="1:2" x14ac:dyDescent="0.25">
      <c r="A593">
        <v>1</v>
      </c>
      <c r="B593" t="s">
        <v>764</v>
      </c>
    </row>
    <row r="594" spans="1:2" x14ac:dyDescent="0.25">
      <c r="A594">
        <v>1</v>
      </c>
      <c r="B594" t="s">
        <v>765</v>
      </c>
    </row>
    <row r="595" spans="1:2" x14ac:dyDescent="0.25">
      <c r="A595">
        <v>1</v>
      </c>
      <c r="B595" t="s">
        <v>766</v>
      </c>
    </row>
    <row r="596" spans="1:2" x14ac:dyDescent="0.25">
      <c r="A596">
        <v>1</v>
      </c>
      <c r="B596" t="s">
        <v>767</v>
      </c>
    </row>
    <row r="597" spans="1:2" x14ac:dyDescent="0.25">
      <c r="A597">
        <v>1</v>
      </c>
      <c r="B597" t="s">
        <v>768</v>
      </c>
    </row>
    <row r="598" spans="1:2" x14ac:dyDescent="0.25">
      <c r="A598">
        <v>1</v>
      </c>
      <c r="B598" t="s">
        <v>769</v>
      </c>
    </row>
    <row r="599" spans="1:2" x14ac:dyDescent="0.25">
      <c r="A599">
        <v>1</v>
      </c>
      <c r="B599" t="s">
        <v>770</v>
      </c>
    </row>
    <row r="600" spans="1:2" x14ac:dyDescent="0.25">
      <c r="A600">
        <v>1</v>
      </c>
      <c r="B600" t="s">
        <v>771</v>
      </c>
    </row>
    <row r="601" spans="1:2" x14ac:dyDescent="0.25">
      <c r="A601">
        <v>1</v>
      </c>
      <c r="B601" t="s">
        <v>772</v>
      </c>
    </row>
    <row r="602" spans="1:2" x14ac:dyDescent="0.25">
      <c r="A602">
        <v>1</v>
      </c>
      <c r="B602" t="s">
        <v>773</v>
      </c>
    </row>
    <row r="603" spans="1:2" x14ac:dyDescent="0.25">
      <c r="A603">
        <v>1</v>
      </c>
      <c r="B603" t="s">
        <v>774</v>
      </c>
    </row>
    <row r="604" spans="1:2" x14ac:dyDescent="0.25">
      <c r="A604">
        <v>1</v>
      </c>
      <c r="B604" t="s">
        <v>775</v>
      </c>
    </row>
    <row r="605" spans="1:2" x14ac:dyDescent="0.25">
      <c r="A605">
        <v>1</v>
      </c>
      <c r="B605" t="s">
        <v>776</v>
      </c>
    </row>
    <row r="606" spans="1:2" x14ac:dyDescent="0.25">
      <c r="A606">
        <v>1</v>
      </c>
      <c r="B606" t="s">
        <v>777</v>
      </c>
    </row>
    <row r="607" spans="1:2" x14ac:dyDescent="0.25">
      <c r="A607">
        <v>1</v>
      </c>
      <c r="B607" t="s">
        <v>778</v>
      </c>
    </row>
    <row r="608" spans="1:2" x14ac:dyDescent="0.25">
      <c r="A608">
        <v>1</v>
      </c>
      <c r="B608" t="s">
        <v>779</v>
      </c>
    </row>
    <row r="609" spans="1:2" x14ac:dyDescent="0.25">
      <c r="A609">
        <v>1</v>
      </c>
      <c r="B609" t="s">
        <v>780</v>
      </c>
    </row>
    <row r="610" spans="1:2" x14ac:dyDescent="0.25">
      <c r="A610">
        <v>1</v>
      </c>
      <c r="B610" t="s">
        <v>781</v>
      </c>
    </row>
    <row r="611" spans="1:2" x14ac:dyDescent="0.25">
      <c r="A611">
        <v>1</v>
      </c>
      <c r="B611" t="s">
        <v>782</v>
      </c>
    </row>
    <row r="612" spans="1:2" x14ac:dyDescent="0.25">
      <c r="A612">
        <v>1</v>
      </c>
      <c r="B612" t="s">
        <v>783</v>
      </c>
    </row>
    <row r="613" spans="1:2" x14ac:dyDescent="0.25">
      <c r="A613">
        <v>1</v>
      </c>
      <c r="B613" t="s">
        <v>784</v>
      </c>
    </row>
    <row r="614" spans="1:2" x14ac:dyDescent="0.25">
      <c r="A614">
        <v>1</v>
      </c>
      <c r="B614" t="s">
        <v>785</v>
      </c>
    </row>
    <row r="615" spans="1:2" x14ac:dyDescent="0.25">
      <c r="A615">
        <v>1</v>
      </c>
      <c r="B615" t="s">
        <v>786</v>
      </c>
    </row>
    <row r="616" spans="1:2" x14ac:dyDescent="0.25">
      <c r="A616">
        <v>1</v>
      </c>
      <c r="B616" t="s">
        <v>787</v>
      </c>
    </row>
    <row r="617" spans="1:2" x14ac:dyDescent="0.25">
      <c r="A617">
        <v>1</v>
      </c>
      <c r="B617" t="s">
        <v>788</v>
      </c>
    </row>
    <row r="618" spans="1:2" x14ac:dyDescent="0.25">
      <c r="A618">
        <v>1</v>
      </c>
      <c r="B618" t="s">
        <v>789</v>
      </c>
    </row>
    <row r="619" spans="1:2" x14ac:dyDescent="0.25">
      <c r="A619">
        <v>1</v>
      </c>
      <c r="B619" t="s">
        <v>790</v>
      </c>
    </row>
    <row r="620" spans="1:2" x14ac:dyDescent="0.25">
      <c r="A620">
        <v>1</v>
      </c>
      <c r="B620" t="s">
        <v>791</v>
      </c>
    </row>
    <row r="621" spans="1:2" x14ac:dyDescent="0.25">
      <c r="A621">
        <v>1</v>
      </c>
      <c r="B621" t="s">
        <v>792</v>
      </c>
    </row>
    <row r="622" spans="1:2" x14ac:dyDescent="0.25">
      <c r="A622">
        <v>1</v>
      </c>
      <c r="B622" t="s">
        <v>793</v>
      </c>
    </row>
    <row r="623" spans="1:2" x14ac:dyDescent="0.25">
      <c r="A623">
        <v>1</v>
      </c>
      <c r="B623" t="s">
        <v>794</v>
      </c>
    </row>
    <row r="624" spans="1:2" x14ac:dyDescent="0.25">
      <c r="A624">
        <v>1</v>
      </c>
      <c r="B624" t="s">
        <v>795</v>
      </c>
    </row>
    <row r="625" spans="1:2" x14ac:dyDescent="0.25">
      <c r="A625">
        <v>1</v>
      </c>
      <c r="B625" t="s">
        <v>796</v>
      </c>
    </row>
    <row r="626" spans="1:2" x14ac:dyDescent="0.25">
      <c r="A626">
        <v>1</v>
      </c>
      <c r="B626" t="s">
        <v>797</v>
      </c>
    </row>
    <row r="627" spans="1:2" x14ac:dyDescent="0.25">
      <c r="A627">
        <v>1</v>
      </c>
      <c r="B627" t="s">
        <v>798</v>
      </c>
    </row>
    <row r="628" spans="1:2" x14ac:dyDescent="0.25">
      <c r="A628">
        <v>1</v>
      </c>
      <c r="B628" t="s">
        <v>799</v>
      </c>
    </row>
    <row r="629" spans="1:2" x14ac:dyDescent="0.25">
      <c r="A629">
        <v>1</v>
      </c>
      <c r="B629" t="s">
        <v>800</v>
      </c>
    </row>
    <row r="630" spans="1:2" x14ac:dyDescent="0.25">
      <c r="A630">
        <v>1</v>
      </c>
      <c r="B630" t="s">
        <v>801</v>
      </c>
    </row>
    <row r="631" spans="1:2" x14ac:dyDescent="0.25">
      <c r="A631">
        <v>1</v>
      </c>
      <c r="B631" t="s">
        <v>802</v>
      </c>
    </row>
    <row r="632" spans="1:2" x14ac:dyDescent="0.25">
      <c r="A632">
        <v>1</v>
      </c>
      <c r="B632" t="s">
        <v>803</v>
      </c>
    </row>
    <row r="633" spans="1:2" x14ac:dyDescent="0.25">
      <c r="A633">
        <v>1</v>
      </c>
      <c r="B633" t="s">
        <v>804</v>
      </c>
    </row>
    <row r="634" spans="1:2" x14ac:dyDescent="0.25">
      <c r="A634">
        <v>1</v>
      </c>
      <c r="B634" t="s">
        <v>805</v>
      </c>
    </row>
    <row r="635" spans="1:2" x14ac:dyDescent="0.25">
      <c r="A635">
        <v>1</v>
      </c>
      <c r="B635" t="s">
        <v>806</v>
      </c>
    </row>
    <row r="636" spans="1:2" x14ac:dyDescent="0.25">
      <c r="A636">
        <v>1</v>
      </c>
      <c r="B636" t="s">
        <v>807</v>
      </c>
    </row>
    <row r="637" spans="1:2" x14ac:dyDescent="0.25">
      <c r="A637">
        <v>1</v>
      </c>
      <c r="B637" t="s">
        <v>808</v>
      </c>
    </row>
    <row r="638" spans="1:2" x14ac:dyDescent="0.25">
      <c r="A638">
        <v>1</v>
      </c>
      <c r="B638" t="s">
        <v>809</v>
      </c>
    </row>
    <row r="639" spans="1:2" x14ac:dyDescent="0.25">
      <c r="A639">
        <v>1</v>
      </c>
      <c r="B639" t="s">
        <v>810</v>
      </c>
    </row>
    <row r="640" spans="1:2" x14ac:dyDescent="0.25">
      <c r="A640">
        <v>1</v>
      </c>
      <c r="B640" t="s">
        <v>811</v>
      </c>
    </row>
    <row r="641" spans="1:2" x14ac:dyDescent="0.25">
      <c r="A641">
        <v>1</v>
      </c>
      <c r="B641" t="s">
        <v>812</v>
      </c>
    </row>
    <row r="642" spans="1:2" x14ac:dyDescent="0.25">
      <c r="A642">
        <v>1</v>
      </c>
      <c r="B642" t="s">
        <v>813</v>
      </c>
    </row>
    <row r="643" spans="1:2" x14ac:dyDescent="0.25">
      <c r="A643">
        <v>1</v>
      </c>
      <c r="B643" t="s">
        <v>814</v>
      </c>
    </row>
    <row r="644" spans="1:2" x14ac:dyDescent="0.25">
      <c r="A644">
        <v>1</v>
      </c>
      <c r="B644" t="s">
        <v>815</v>
      </c>
    </row>
    <row r="645" spans="1:2" x14ac:dyDescent="0.25">
      <c r="A645">
        <v>1</v>
      </c>
      <c r="B645" t="s">
        <v>816</v>
      </c>
    </row>
    <row r="646" spans="1:2" x14ac:dyDescent="0.25">
      <c r="A646">
        <v>1</v>
      </c>
      <c r="B646" t="s">
        <v>817</v>
      </c>
    </row>
    <row r="647" spans="1:2" x14ac:dyDescent="0.25">
      <c r="A647">
        <v>1</v>
      </c>
      <c r="B647" t="s">
        <v>818</v>
      </c>
    </row>
    <row r="648" spans="1:2" x14ac:dyDescent="0.25">
      <c r="A648">
        <v>1</v>
      </c>
      <c r="B648" t="s">
        <v>819</v>
      </c>
    </row>
    <row r="649" spans="1:2" x14ac:dyDescent="0.25">
      <c r="A649">
        <v>1</v>
      </c>
      <c r="B649" t="s">
        <v>820</v>
      </c>
    </row>
    <row r="650" spans="1:2" x14ac:dyDescent="0.25">
      <c r="A650">
        <v>1</v>
      </c>
      <c r="B650" t="s">
        <v>821</v>
      </c>
    </row>
    <row r="651" spans="1:2" x14ac:dyDescent="0.25">
      <c r="A651">
        <v>1</v>
      </c>
      <c r="B651" t="s">
        <v>822</v>
      </c>
    </row>
    <row r="652" spans="1:2" x14ac:dyDescent="0.25">
      <c r="A652">
        <v>1</v>
      </c>
      <c r="B652" t="s">
        <v>823</v>
      </c>
    </row>
    <row r="653" spans="1:2" x14ac:dyDescent="0.25">
      <c r="A653">
        <v>1</v>
      </c>
      <c r="B653" t="s">
        <v>824</v>
      </c>
    </row>
    <row r="654" spans="1:2" x14ac:dyDescent="0.25">
      <c r="A654">
        <v>1</v>
      </c>
      <c r="B654" t="s">
        <v>825</v>
      </c>
    </row>
    <row r="655" spans="1:2" x14ac:dyDescent="0.25">
      <c r="A655">
        <v>1</v>
      </c>
      <c r="B655" t="s">
        <v>826</v>
      </c>
    </row>
    <row r="656" spans="1:2" x14ac:dyDescent="0.25">
      <c r="A656">
        <v>1</v>
      </c>
      <c r="B656" t="s">
        <v>827</v>
      </c>
    </row>
    <row r="657" spans="1:2" x14ac:dyDescent="0.25">
      <c r="A657">
        <v>1</v>
      </c>
      <c r="B657" t="s">
        <v>828</v>
      </c>
    </row>
    <row r="658" spans="1:2" x14ac:dyDescent="0.25">
      <c r="A658">
        <v>1</v>
      </c>
      <c r="B658" t="s">
        <v>829</v>
      </c>
    </row>
    <row r="659" spans="1:2" x14ac:dyDescent="0.25">
      <c r="A659">
        <v>1</v>
      </c>
      <c r="B659" t="s">
        <v>830</v>
      </c>
    </row>
    <row r="660" spans="1:2" x14ac:dyDescent="0.25">
      <c r="A660">
        <v>1</v>
      </c>
      <c r="B660" t="s">
        <v>831</v>
      </c>
    </row>
    <row r="661" spans="1:2" x14ac:dyDescent="0.25">
      <c r="A661">
        <v>1</v>
      </c>
      <c r="B661" t="s">
        <v>832</v>
      </c>
    </row>
    <row r="662" spans="1:2" x14ac:dyDescent="0.25">
      <c r="A662">
        <v>1</v>
      </c>
      <c r="B662" t="s">
        <v>833</v>
      </c>
    </row>
    <row r="663" spans="1:2" x14ac:dyDescent="0.25">
      <c r="A663">
        <v>1</v>
      </c>
      <c r="B663" t="s">
        <v>834</v>
      </c>
    </row>
    <row r="664" spans="1:2" x14ac:dyDescent="0.25">
      <c r="A664">
        <v>1</v>
      </c>
      <c r="B664" t="s">
        <v>835</v>
      </c>
    </row>
    <row r="665" spans="1:2" x14ac:dyDescent="0.25">
      <c r="A665">
        <v>1</v>
      </c>
      <c r="B665" t="s">
        <v>836</v>
      </c>
    </row>
    <row r="666" spans="1:2" x14ac:dyDescent="0.25">
      <c r="A666">
        <v>1</v>
      </c>
      <c r="B666" t="s">
        <v>837</v>
      </c>
    </row>
    <row r="667" spans="1:2" x14ac:dyDescent="0.25">
      <c r="A667">
        <v>1</v>
      </c>
      <c r="B667" t="s">
        <v>838</v>
      </c>
    </row>
    <row r="668" spans="1:2" x14ac:dyDescent="0.25">
      <c r="A668">
        <v>1</v>
      </c>
      <c r="B668" t="s">
        <v>839</v>
      </c>
    </row>
    <row r="669" spans="1:2" x14ac:dyDescent="0.25">
      <c r="A669">
        <v>1</v>
      </c>
      <c r="B669" t="s">
        <v>840</v>
      </c>
    </row>
    <row r="670" spans="1:2" x14ac:dyDescent="0.25">
      <c r="A670">
        <v>1</v>
      </c>
      <c r="B670" t="s">
        <v>841</v>
      </c>
    </row>
    <row r="671" spans="1:2" x14ac:dyDescent="0.25">
      <c r="A671">
        <v>1</v>
      </c>
      <c r="B671" t="s">
        <v>842</v>
      </c>
    </row>
    <row r="672" spans="1:2" x14ac:dyDescent="0.25">
      <c r="A672">
        <v>1</v>
      </c>
      <c r="B672" t="s">
        <v>843</v>
      </c>
    </row>
    <row r="673" spans="1:2" x14ac:dyDescent="0.25">
      <c r="A673">
        <v>1</v>
      </c>
      <c r="B673" t="s">
        <v>844</v>
      </c>
    </row>
    <row r="674" spans="1:2" x14ac:dyDescent="0.25">
      <c r="A674">
        <v>1</v>
      </c>
      <c r="B674" t="s">
        <v>845</v>
      </c>
    </row>
    <row r="675" spans="1:2" x14ac:dyDescent="0.25">
      <c r="A675">
        <v>1</v>
      </c>
      <c r="B675" t="s">
        <v>846</v>
      </c>
    </row>
    <row r="676" spans="1:2" x14ac:dyDescent="0.25">
      <c r="A676">
        <v>1</v>
      </c>
      <c r="B676" t="s">
        <v>847</v>
      </c>
    </row>
    <row r="677" spans="1:2" x14ac:dyDescent="0.25">
      <c r="A677">
        <v>1</v>
      </c>
      <c r="B677" t="s">
        <v>848</v>
      </c>
    </row>
    <row r="678" spans="1:2" x14ac:dyDescent="0.25">
      <c r="A678">
        <v>1</v>
      </c>
      <c r="B678" t="s">
        <v>849</v>
      </c>
    </row>
    <row r="679" spans="1:2" x14ac:dyDescent="0.25">
      <c r="A679">
        <v>1</v>
      </c>
      <c r="B679" t="s">
        <v>850</v>
      </c>
    </row>
    <row r="680" spans="1:2" x14ac:dyDescent="0.25">
      <c r="A680">
        <v>1</v>
      </c>
      <c r="B680" t="s">
        <v>851</v>
      </c>
    </row>
    <row r="681" spans="1:2" x14ac:dyDescent="0.25">
      <c r="A681">
        <v>1</v>
      </c>
      <c r="B681" t="s">
        <v>852</v>
      </c>
    </row>
    <row r="682" spans="1:2" x14ac:dyDescent="0.25">
      <c r="A682">
        <v>1</v>
      </c>
      <c r="B682" t="s">
        <v>853</v>
      </c>
    </row>
    <row r="683" spans="1:2" x14ac:dyDescent="0.25">
      <c r="A683">
        <v>1</v>
      </c>
      <c r="B683" t="s">
        <v>854</v>
      </c>
    </row>
    <row r="684" spans="1:2" x14ac:dyDescent="0.25">
      <c r="A684">
        <v>1</v>
      </c>
      <c r="B684" t="s">
        <v>855</v>
      </c>
    </row>
    <row r="685" spans="1:2" x14ac:dyDescent="0.25">
      <c r="A685">
        <v>1</v>
      </c>
      <c r="B685" t="s">
        <v>856</v>
      </c>
    </row>
    <row r="686" spans="1:2" x14ac:dyDescent="0.25">
      <c r="A686">
        <v>1</v>
      </c>
      <c r="B686" t="s">
        <v>857</v>
      </c>
    </row>
    <row r="687" spans="1:2" x14ac:dyDescent="0.25">
      <c r="A687">
        <v>1</v>
      </c>
      <c r="B687" t="s">
        <v>858</v>
      </c>
    </row>
    <row r="688" spans="1:2" x14ac:dyDescent="0.25">
      <c r="A688">
        <v>1</v>
      </c>
      <c r="B688" t="s">
        <v>859</v>
      </c>
    </row>
    <row r="689" spans="1:2" x14ac:dyDescent="0.25">
      <c r="A689">
        <v>1</v>
      </c>
      <c r="B689" t="s">
        <v>860</v>
      </c>
    </row>
    <row r="690" spans="1:2" x14ac:dyDescent="0.25">
      <c r="A690">
        <v>1</v>
      </c>
      <c r="B690" t="s">
        <v>861</v>
      </c>
    </row>
    <row r="691" spans="1:2" x14ac:dyDescent="0.25">
      <c r="A691">
        <v>1</v>
      </c>
      <c r="B691" t="s">
        <v>862</v>
      </c>
    </row>
    <row r="692" spans="1:2" x14ac:dyDescent="0.25">
      <c r="A692">
        <v>1</v>
      </c>
      <c r="B692" t="s">
        <v>863</v>
      </c>
    </row>
    <row r="693" spans="1:2" x14ac:dyDescent="0.25">
      <c r="A693">
        <v>1</v>
      </c>
      <c r="B693" t="s">
        <v>864</v>
      </c>
    </row>
    <row r="694" spans="1:2" x14ac:dyDescent="0.25">
      <c r="A694">
        <v>1</v>
      </c>
      <c r="B694" t="s">
        <v>865</v>
      </c>
    </row>
    <row r="695" spans="1:2" x14ac:dyDescent="0.25">
      <c r="A695">
        <v>1</v>
      </c>
      <c r="B695" t="s">
        <v>866</v>
      </c>
    </row>
    <row r="696" spans="1:2" x14ac:dyDescent="0.25">
      <c r="A696">
        <v>1</v>
      </c>
      <c r="B696" t="s">
        <v>867</v>
      </c>
    </row>
    <row r="697" spans="1:2" x14ac:dyDescent="0.25">
      <c r="A697">
        <v>1</v>
      </c>
      <c r="B697" t="s">
        <v>868</v>
      </c>
    </row>
    <row r="698" spans="1:2" x14ac:dyDescent="0.25">
      <c r="A698">
        <v>1</v>
      </c>
      <c r="B698" t="s">
        <v>869</v>
      </c>
    </row>
    <row r="699" spans="1:2" x14ac:dyDescent="0.25">
      <c r="A699">
        <v>1</v>
      </c>
      <c r="B699" t="s">
        <v>870</v>
      </c>
    </row>
    <row r="700" spans="1:2" x14ac:dyDescent="0.25">
      <c r="A700">
        <v>1</v>
      </c>
      <c r="B700" t="s">
        <v>871</v>
      </c>
    </row>
    <row r="701" spans="1:2" x14ac:dyDescent="0.25">
      <c r="A701">
        <v>1</v>
      </c>
      <c r="B701" t="s">
        <v>872</v>
      </c>
    </row>
    <row r="702" spans="1:2" x14ac:dyDescent="0.25">
      <c r="A702">
        <v>1</v>
      </c>
      <c r="B702" t="s">
        <v>873</v>
      </c>
    </row>
    <row r="703" spans="1:2" x14ac:dyDescent="0.25">
      <c r="A703">
        <v>1</v>
      </c>
      <c r="B703" t="s">
        <v>874</v>
      </c>
    </row>
    <row r="704" spans="1:2" x14ac:dyDescent="0.25">
      <c r="A704">
        <v>1</v>
      </c>
      <c r="B704" t="s">
        <v>875</v>
      </c>
    </row>
    <row r="705" spans="1:2" x14ac:dyDescent="0.25">
      <c r="A705">
        <v>1</v>
      </c>
      <c r="B705" t="s">
        <v>876</v>
      </c>
    </row>
    <row r="706" spans="1:2" x14ac:dyDescent="0.25">
      <c r="A706">
        <v>1</v>
      </c>
      <c r="B706" t="s">
        <v>877</v>
      </c>
    </row>
    <row r="707" spans="1:2" x14ac:dyDescent="0.25">
      <c r="A707">
        <v>1</v>
      </c>
      <c r="B707" t="s">
        <v>878</v>
      </c>
    </row>
    <row r="708" spans="1:2" x14ac:dyDescent="0.25">
      <c r="A708">
        <v>1</v>
      </c>
      <c r="B708" t="s">
        <v>879</v>
      </c>
    </row>
    <row r="709" spans="1:2" x14ac:dyDescent="0.25">
      <c r="A709">
        <v>1</v>
      </c>
      <c r="B709" t="s">
        <v>880</v>
      </c>
    </row>
    <row r="710" spans="1:2" x14ac:dyDescent="0.25">
      <c r="A710">
        <v>1</v>
      </c>
      <c r="B710" t="s">
        <v>881</v>
      </c>
    </row>
    <row r="711" spans="1:2" x14ac:dyDescent="0.25">
      <c r="A711">
        <v>1</v>
      </c>
      <c r="B711" t="s">
        <v>882</v>
      </c>
    </row>
    <row r="712" spans="1:2" x14ac:dyDescent="0.25">
      <c r="A712">
        <v>1</v>
      </c>
      <c r="B712" t="s">
        <v>883</v>
      </c>
    </row>
    <row r="713" spans="1:2" x14ac:dyDescent="0.25">
      <c r="A713">
        <v>1</v>
      </c>
      <c r="B713" t="s">
        <v>884</v>
      </c>
    </row>
    <row r="714" spans="1:2" x14ac:dyDescent="0.25">
      <c r="A714">
        <v>1</v>
      </c>
      <c r="B714" t="s">
        <v>885</v>
      </c>
    </row>
    <row r="715" spans="1:2" x14ac:dyDescent="0.25">
      <c r="A715">
        <v>1</v>
      </c>
      <c r="B715" t="s">
        <v>886</v>
      </c>
    </row>
    <row r="716" spans="1:2" x14ac:dyDescent="0.25">
      <c r="A716">
        <v>1</v>
      </c>
      <c r="B716" t="s">
        <v>887</v>
      </c>
    </row>
    <row r="717" spans="1:2" x14ac:dyDescent="0.25">
      <c r="A717">
        <v>1</v>
      </c>
      <c r="B717" t="s">
        <v>888</v>
      </c>
    </row>
    <row r="718" spans="1:2" x14ac:dyDescent="0.25">
      <c r="A718">
        <v>1</v>
      </c>
      <c r="B718" t="s">
        <v>889</v>
      </c>
    </row>
    <row r="719" spans="1:2" x14ac:dyDescent="0.25">
      <c r="A719">
        <v>1</v>
      </c>
      <c r="B719" t="s">
        <v>890</v>
      </c>
    </row>
    <row r="720" spans="1:2" x14ac:dyDescent="0.25">
      <c r="A720">
        <v>1</v>
      </c>
      <c r="B720" t="s">
        <v>891</v>
      </c>
    </row>
    <row r="721" spans="1:2" x14ac:dyDescent="0.25">
      <c r="A721">
        <v>1</v>
      </c>
      <c r="B721" t="s">
        <v>892</v>
      </c>
    </row>
    <row r="722" spans="1:2" x14ac:dyDescent="0.25">
      <c r="A722">
        <v>1</v>
      </c>
      <c r="B722" t="s">
        <v>893</v>
      </c>
    </row>
    <row r="723" spans="1:2" x14ac:dyDescent="0.25">
      <c r="A723">
        <v>1</v>
      </c>
      <c r="B723" t="s">
        <v>894</v>
      </c>
    </row>
    <row r="724" spans="1:2" x14ac:dyDescent="0.25">
      <c r="A724">
        <v>1</v>
      </c>
      <c r="B724" t="s">
        <v>895</v>
      </c>
    </row>
    <row r="725" spans="1:2" x14ac:dyDescent="0.25">
      <c r="A725">
        <v>1</v>
      </c>
      <c r="B725" t="s">
        <v>896</v>
      </c>
    </row>
    <row r="726" spans="1:2" x14ac:dyDescent="0.25">
      <c r="A726">
        <v>1</v>
      </c>
      <c r="B726" t="s">
        <v>897</v>
      </c>
    </row>
    <row r="727" spans="1:2" x14ac:dyDescent="0.25">
      <c r="A727">
        <v>1</v>
      </c>
      <c r="B727" t="s">
        <v>898</v>
      </c>
    </row>
    <row r="728" spans="1:2" x14ac:dyDescent="0.25">
      <c r="A728">
        <v>1</v>
      </c>
      <c r="B728" t="s">
        <v>899</v>
      </c>
    </row>
    <row r="729" spans="1:2" x14ac:dyDescent="0.25">
      <c r="A729">
        <v>1</v>
      </c>
      <c r="B729" t="s">
        <v>900</v>
      </c>
    </row>
    <row r="730" spans="1:2" x14ac:dyDescent="0.25">
      <c r="A730">
        <v>1</v>
      </c>
      <c r="B730" t="s">
        <v>901</v>
      </c>
    </row>
    <row r="731" spans="1:2" x14ac:dyDescent="0.25">
      <c r="A731">
        <v>1</v>
      </c>
      <c r="B731" t="s">
        <v>902</v>
      </c>
    </row>
    <row r="732" spans="1:2" x14ac:dyDescent="0.25">
      <c r="A732">
        <v>1</v>
      </c>
      <c r="B732" t="s">
        <v>903</v>
      </c>
    </row>
    <row r="733" spans="1:2" x14ac:dyDescent="0.25">
      <c r="A733">
        <v>1</v>
      </c>
      <c r="B733" t="s">
        <v>904</v>
      </c>
    </row>
    <row r="734" spans="1:2" x14ac:dyDescent="0.25">
      <c r="A734">
        <v>1</v>
      </c>
      <c r="B734" t="s">
        <v>905</v>
      </c>
    </row>
    <row r="735" spans="1:2" x14ac:dyDescent="0.25">
      <c r="A735">
        <v>1</v>
      </c>
      <c r="B735" t="s">
        <v>906</v>
      </c>
    </row>
    <row r="736" spans="1:2" x14ac:dyDescent="0.25">
      <c r="A736">
        <v>1</v>
      </c>
      <c r="B736" t="s">
        <v>907</v>
      </c>
    </row>
    <row r="737" spans="1:2" x14ac:dyDescent="0.25">
      <c r="A737">
        <v>1</v>
      </c>
      <c r="B737" t="s">
        <v>908</v>
      </c>
    </row>
    <row r="738" spans="1:2" x14ac:dyDescent="0.25">
      <c r="A738">
        <v>1</v>
      </c>
      <c r="B738" t="s">
        <v>909</v>
      </c>
    </row>
    <row r="739" spans="1:2" x14ac:dyDescent="0.25">
      <c r="A739">
        <v>1</v>
      </c>
      <c r="B739" t="s">
        <v>910</v>
      </c>
    </row>
    <row r="740" spans="1:2" x14ac:dyDescent="0.25">
      <c r="A740">
        <v>1</v>
      </c>
      <c r="B740" t="s">
        <v>911</v>
      </c>
    </row>
    <row r="741" spans="1:2" x14ac:dyDescent="0.25">
      <c r="A741">
        <v>1</v>
      </c>
      <c r="B741" t="s">
        <v>912</v>
      </c>
    </row>
    <row r="742" spans="1:2" x14ac:dyDescent="0.25">
      <c r="A742">
        <v>1</v>
      </c>
      <c r="B742" t="s">
        <v>913</v>
      </c>
    </row>
    <row r="743" spans="1:2" x14ac:dyDescent="0.25">
      <c r="A743">
        <v>1</v>
      </c>
      <c r="B743" t="s">
        <v>914</v>
      </c>
    </row>
    <row r="744" spans="1:2" x14ac:dyDescent="0.25">
      <c r="A744">
        <v>1</v>
      </c>
      <c r="B744" t="s">
        <v>915</v>
      </c>
    </row>
    <row r="745" spans="1:2" x14ac:dyDescent="0.25">
      <c r="A745">
        <v>1</v>
      </c>
      <c r="B745" t="s">
        <v>916</v>
      </c>
    </row>
    <row r="746" spans="1:2" x14ac:dyDescent="0.25">
      <c r="A746">
        <v>1</v>
      </c>
      <c r="B746" t="s">
        <v>917</v>
      </c>
    </row>
    <row r="747" spans="1:2" x14ac:dyDescent="0.25">
      <c r="A747">
        <v>1</v>
      </c>
      <c r="B747" t="s">
        <v>918</v>
      </c>
    </row>
    <row r="748" spans="1:2" x14ac:dyDescent="0.25">
      <c r="A748">
        <v>1</v>
      </c>
      <c r="B748" t="s">
        <v>919</v>
      </c>
    </row>
    <row r="749" spans="1:2" x14ac:dyDescent="0.25">
      <c r="A749">
        <v>1</v>
      </c>
      <c r="B749" t="s">
        <v>920</v>
      </c>
    </row>
    <row r="750" spans="1:2" x14ac:dyDescent="0.25">
      <c r="A750">
        <v>1</v>
      </c>
      <c r="B750" t="s">
        <v>921</v>
      </c>
    </row>
    <row r="751" spans="1:2" x14ac:dyDescent="0.25">
      <c r="A751">
        <v>1</v>
      </c>
      <c r="B751" t="s">
        <v>922</v>
      </c>
    </row>
    <row r="752" spans="1:2" x14ac:dyDescent="0.25">
      <c r="A752">
        <v>1</v>
      </c>
      <c r="B752" t="s">
        <v>923</v>
      </c>
    </row>
    <row r="753" spans="1:2" x14ac:dyDescent="0.25">
      <c r="A753">
        <v>1</v>
      </c>
      <c r="B753" t="s">
        <v>924</v>
      </c>
    </row>
    <row r="754" spans="1:2" x14ac:dyDescent="0.25">
      <c r="A754">
        <v>1</v>
      </c>
      <c r="B754" t="s">
        <v>925</v>
      </c>
    </row>
    <row r="755" spans="1:2" x14ac:dyDescent="0.25">
      <c r="A755">
        <v>1</v>
      </c>
      <c r="B755" t="s">
        <v>926</v>
      </c>
    </row>
    <row r="756" spans="1:2" x14ac:dyDescent="0.25">
      <c r="A756">
        <v>1</v>
      </c>
      <c r="B756" t="s">
        <v>927</v>
      </c>
    </row>
    <row r="757" spans="1:2" x14ac:dyDescent="0.25">
      <c r="A757">
        <v>1</v>
      </c>
      <c r="B757" t="s">
        <v>928</v>
      </c>
    </row>
    <row r="758" spans="1:2" x14ac:dyDescent="0.25">
      <c r="A758">
        <v>1</v>
      </c>
      <c r="B758" t="s">
        <v>929</v>
      </c>
    </row>
    <row r="759" spans="1:2" x14ac:dyDescent="0.25">
      <c r="A759">
        <v>1</v>
      </c>
      <c r="B759" t="s">
        <v>930</v>
      </c>
    </row>
    <row r="760" spans="1:2" x14ac:dyDescent="0.25">
      <c r="A760">
        <v>1</v>
      </c>
      <c r="B760" t="s">
        <v>931</v>
      </c>
    </row>
    <row r="761" spans="1:2" x14ac:dyDescent="0.25">
      <c r="A761">
        <v>1</v>
      </c>
      <c r="B761" t="s">
        <v>932</v>
      </c>
    </row>
    <row r="762" spans="1:2" x14ac:dyDescent="0.25">
      <c r="A762">
        <v>1</v>
      </c>
      <c r="B762" t="s">
        <v>933</v>
      </c>
    </row>
    <row r="763" spans="1:2" x14ac:dyDescent="0.25">
      <c r="A763">
        <v>1</v>
      </c>
      <c r="B763" t="s">
        <v>934</v>
      </c>
    </row>
    <row r="764" spans="1:2" x14ac:dyDescent="0.25">
      <c r="A764">
        <v>1</v>
      </c>
      <c r="B764" t="s">
        <v>935</v>
      </c>
    </row>
  </sheetData>
  <mergeCells count="3">
    <mergeCell ref="I2:J2"/>
    <mergeCell ref="K2:L2"/>
    <mergeCell ref="G1:L1"/>
  </mergeCells>
  <pageMargins left="0.7" right="0.7" top="0.75" bottom="0.75" header="0.3" footer="0.3"/>
  <pageSetup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45"/>
  <sheetViews>
    <sheetView workbookViewId="0">
      <selection activeCell="Z23" sqref="Z23"/>
    </sheetView>
  </sheetViews>
  <sheetFormatPr defaultRowHeight="15" x14ac:dyDescent="0.25"/>
  <cols>
    <col min="1" max="1" width="13.140625" bestFit="1" customWidth="1"/>
    <col min="2" max="2" width="16.42578125" bestFit="1" customWidth="1"/>
    <col min="3" max="3" width="14.140625" bestFit="1" customWidth="1"/>
    <col min="4" max="4" width="14.85546875" bestFit="1" customWidth="1"/>
    <col min="5" max="5" width="15.5703125" bestFit="1" customWidth="1"/>
    <col min="6" max="6" width="17.28515625" bestFit="1" customWidth="1"/>
  </cols>
  <sheetData>
    <row r="3" spans="1:6" x14ac:dyDescent="0.25">
      <c r="A3" s="2" t="s">
        <v>12</v>
      </c>
      <c r="B3" s="10" t="s">
        <v>30</v>
      </c>
      <c r="C3" s="10" t="s">
        <v>31</v>
      </c>
      <c r="D3" s="10" t="s">
        <v>33</v>
      </c>
      <c r="E3" s="10" t="s">
        <v>32</v>
      </c>
      <c r="F3" s="10" t="s">
        <v>34</v>
      </c>
    </row>
    <row r="4" spans="1:6" x14ac:dyDescent="0.25">
      <c r="A4" s="3">
        <v>1999</v>
      </c>
      <c r="B4" s="4">
        <v>239</v>
      </c>
      <c r="C4" s="4">
        <v>132</v>
      </c>
      <c r="D4" s="4">
        <v>83</v>
      </c>
      <c r="E4" s="4">
        <v>13</v>
      </c>
      <c r="F4" s="4">
        <v>11</v>
      </c>
    </row>
    <row r="5" spans="1:6" x14ac:dyDescent="0.25">
      <c r="A5" s="3">
        <v>2000</v>
      </c>
      <c r="B5" s="4">
        <v>248</v>
      </c>
      <c r="C5" s="4">
        <v>133</v>
      </c>
      <c r="D5" s="4">
        <v>103</v>
      </c>
      <c r="E5" s="4">
        <v>7</v>
      </c>
      <c r="F5" s="4">
        <v>5</v>
      </c>
    </row>
    <row r="6" spans="1:6" x14ac:dyDescent="0.25">
      <c r="A6" s="3">
        <v>2001</v>
      </c>
      <c r="B6" s="4">
        <v>256</v>
      </c>
      <c r="C6" s="4">
        <v>139</v>
      </c>
      <c r="D6" s="4">
        <v>98</v>
      </c>
      <c r="E6" s="4">
        <v>13</v>
      </c>
      <c r="F6" s="4">
        <v>6</v>
      </c>
    </row>
    <row r="7" spans="1:6" x14ac:dyDescent="0.25">
      <c r="A7" s="3">
        <v>2002</v>
      </c>
      <c r="B7" s="4">
        <v>259</v>
      </c>
      <c r="C7" s="4">
        <v>143</v>
      </c>
      <c r="D7" s="4">
        <v>91</v>
      </c>
      <c r="E7" s="4">
        <v>14</v>
      </c>
      <c r="F7" s="4">
        <v>11</v>
      </c>
    </row>
    <row r="8" spans="1:6" x14ac:dyDescent="0.25">
      <c r="A8" s="3">
        <v>2003</v>
      </c>
      <c r="B8" s="4">
        <v>260</v>
      </c>
      <c r="C8" s="4">
        <v>165</v>
      </c>
      <c r="D8" s="4">
        <v>76</v>
      </c>
      <c r="E8" s="4">
        <v>14</v>
      </c>
      <c r="F8" s="4">
        <v>5</v>
      </c>
    </row>
    <row r="9" spans="1:6" x14ac:dyDescent="0.25">
      <c r="A9" s="3">
        <v>2004</v>
      </c>
      <c r="B9" s="4">
        <v>260</v>
      </c>
      <c r="C9" s="4">
        <v>150</v>
      </c>
      <c r="D9" s="4">
        <v>82</v>
      </c>
      <c r="E9" s="4">
        <v>22</v>
      </c>
      <c r="F9" s="4">
        <v>6</v>
      </c>
    </row>
    <row r="10" spans="1:6" x14ac:dyDescent="0.25">
      <c r="A10" s="3">
        <v>2005</v>
      </c>
      <c r="B10" s="4">
        <v>268</v>
      </c>
      <c r="C10" s="4">
        <v>176</v>
      </c>
      <c r="D10" s="4">
        <v>58</v>
      </c>
      <c r="E10" s="4">
        <v>23</v>
      </c>
      <c r="F10" s="4">
        <v>11</v>
      </c>
    </row>
    <row r="11" spans="1:6" x14ac:dyDescent="0.25">
      <c r="A11" s="3">
        <v>2006</v>
      </c>
      <c r="B11" s="4">
        <v>271</v>
      </c>
      <c r="C11" s="4">
        <v>173</v>
      </c>
      <c r="D11" s="4">
        <v>70</v>
      </c>
      <c r="E11" s="4">
        <v>16</v>
      </c>
      <c r="F11" s="4">
        <v>12</v>
      </c>
    </row>
    <row r="12" spans="1:6" x14ac:dyDescent="0.25">
      <c r="A12" s="3">
        <v>2007</v>
      </c>
      <c r="B12" s="4">
        <v>268</v>
      </c>
      <c r="C12" s="4">
        <v>167</v>
      </c>
      <c r="D12" s="4">
        <v>71</v>
      </c>
      <c r="E12" s="4">
        <v>27</v>
      </c>
      <c r="F12" s="4">
        <v>3</v>
      </c>
    </row>
    <row r="13" spans="1:6" x14ac:dyDescent="0.25">
      <c r="A13" s="3">
        <v>2008</v>
      </c>
      <c r="B13" s="4">
        <v>295</v>
      </c>
      <c r="C13" s="4">
        <v>188</v>
      </c>
      <c r="D13" s="4">
        <v>82</v>
      </c>
      <c r="E13" s="4">
        <v>19</v>
      </c>
      <c r="F13" s="4">
        <v>6</v>
      </c>
    </row>
    <row r="14" spans="1:6" x14ac:dyDescent="0.25">
      <c r="A14" s="3">
        <v>2009</v>
      </c>
      <c r="B14" s="4">
        <v>302</v>
      </c>
      <c r="C14" s="4">
        <v>204</v>
      </c>
      <c r="D14" s="4">
        <v>81</v>
      </c>
      <c r="E14" s="4">
        <v>15</v>
      </c>
      <c r="F14" s="4">
        <v>5</v>
      </c>
    </row>
    <row r="15" spans="1:6" x14ac:dyDescent="0.25">
      <c r="A15" s="3">
        <v>2010</v>
      </c>
      <c r="B15" s="4">
        <v>309</v>
      </c>
      <c r="C15" s="4">
        <v>206</v>
      </c>
      <c r="D15" s="4">
        <v>72</v>
      </c>
      <c r="E15" s="4">
        <v>17</v>
      </c>
      <c r="F15" s="4">
        <v>14</v>
      </c>
    </row>
    <row r="16" spans="1:6" x14ac:dyDescent="0.25">
      <c r="A16" s="3">
        <v>2011</v>
      </c>
      <c r="B16" s="4">
        <v>321</v>
      </c>
      <c r="C16" s="4">
        <v>211</v>
      </c>
      <c r="D16" s="4">
        <v>85</v>
      </c>
      <c r="E16" s="4">
        <v>18</v>
      </c>
      <c r="F16" s="4">
        <v>7</v>
      </c>
    </row>
    <row r="17" spans="1:6" x14ac:dyDescent="0.25">
      <c r="A17" s="3">
        <v>2012</v>
      </c>
      <c r="B17" s="4">
        <v>329</v>
      </c>
      <c r="C17" s="4">
        <v>234</v>
      </c>
      <c r="D17" s="4">
        <v>71</v>
      </c>
      <c r="E17" s="4">
        <v>19</v>
      </c>
      <c r="F17" s="4">
        <v>5</v>
      </c>
    </row>
    <row r="18" spans="1:6" x14ac:dyDescent="0.25">
      <c r="A18" s="3">
        <v>2013</v>
      </c>
      <c r="B18" s="4">
        <v>297</v>
      </c>
      <c r="C18" s="4">
        <v>191</v>
      </c>
      <c r="D18" s="4">
        <v>77</v>
      </c>
      <c r="E18" s="4">
        <v>24</v>
      </c>
      <c r="F18" s="4">
        <v>5</v>
      </c>
    </row>
    <row r="19" spans="1:6" x14ac:dyDescent="0.25">
      <c r="A19" s="3">
        <v>2014</v>
      </c>
      <c r="B19" s="4">
        <v>293</v>
      </c>
      <c r="C19" s="4">
        <v>192</v>
      </c>
      <c r="D19" s="4">
        <v>67</v>
      </c>
      <c r="E19" s="4">
        <v>23</v>
      </c>
      <c r="F19" s="4">
        <v>11</v>
      </c>
    </row>
    <row r="20" spans="1:6" x14ac:dyDescent="0.25">
      <c r="A20" s="3">
        <v>2015</v>
      </c>
      <c r="B20" s="4">
        <v>300</v>
      </c>
      <c r="C20" s="4">
        <v>211</v>
      </c>
      <c r="D20" s="4">
        <v>65</v>
      </c>
      <c r="E20" s="4">
        <v>21</v>
      </c>
      <c r="F20" s="4">
        <v>3</v>
      </c>
    </row>
    <row r="21" spans="1:6" x14ac:dyDescent="0.25">
      <c r="A21" s="3">
        <v>2016</v>
      </c>
      <c r="B21" s="4">
        <v>297</v>
      </c>
      <c r="C21" s="4">
        <v>219</v>
      </c>
      <c r="D21" s="4">
        <v>55</v>
      </c>
      <c r="E21" s="4">
        <v>21</v>
      </c>
      <c r="F21" s="4">
        <v>2</v>
      </c>
    </row>
    <row r="22" spans="1:6" x14ac:dyDescent="0.25">
      <c r="A22" s="3">
        <v>2017</v>
      </c>
      <c r="B22" s="4">
        <v>299</v>
      </c>
      <c r="C22" s="4">
        <v>223</v>
      </c>
      <c r="D22" s="4">
        <v>54</v>
      </c>
      <c r="E22" s="4">
        <v>17</v>
      </c>
      <c r="F22" s="4">
        <v>5</v>
      </c>
    </row>
    <row r="23" spans="1:6" x14ac:dyDescent="0.25">
      <c r="A23" s="3" t="s">
        <v>13</v>
      </c>
      <c r="B23" s="4"/>
      <c r="C23" s="4"/>
      <c r="D23" s="4"/>
      <c r="E23" s="4"/>
      <c r="F23" s="4"/>
    </row>
    <row r="24" spans="1:6" x14ac:dyDescent="0.25">
      <c r="A24" s="3" t="s">
        <v>14</v>
      </c>
      <c r="B24" s="4">
        <v>5371</v>
      </c>
      <c r="C24" s="4">
        <v>3457</v>
      </c>
      <c r="D24" s="4">
        <v>1441</v>
      </c>
      <c r="E24" s="4">
        <v>343</v>
      </c>
      <c r="F24" s="4">
        <v>133</v>
      </c>
    </row>
    <row r="26" spans="1:6" x14ac:dyDescent="0.25">
      <c r="A26" s="19" t="s">
        <v>0</v>
      </c>
      <c r="B26" s="19" t="s">
        <v>55</v>
      </c>
      <c r="C26" s="19" t="s">
        <v>57</v>
      </c>
      <c r="D26" s="19" t="s">
        <v>58</v>
      </c>
      <c r="E26" s="19" t="s">
        <v>56</v>
      </c>
      <c r="F26" s="19" t="s">
        <v>59</v>
      </c>
    </row>
    <row r="27" spans="1:6" x14ac:dyDescent="0.25">
      <c r="A27">
        <f>A4</f>
        <v>1999</v>
      </c>
      <c r="B27" s="10">
        <f t="shared" ref="B27:F27" si="0">B4</f>
        <v>239</v>
      </c>
      <c r="C27" s="10">
        <f t="shared" si="0"/>
        <v>132</v>
      </c>
      <c r="D27" s="10">
        <f t="shared" si="0"/>
        <v>83</v>
      </c>
      <c r="E27" s="10">
        <f t="shared" si="0"/>
        <v>13</v>
      </c>
      <c r="F27" s="10">
        <f t="shared" si="0"/>
        <v>11</v>
      </c>
    </row>
    <row r="28" spans="1:6" x14ac:dyDescent="0.25">
      <c r="A28" s="10">
        <f t="shared" ref="A28:F28" si="1">A5</f>
        <v>2000</v>
      </c>
      <c r="B28" s="10">
        <f t="shared" si="1"/>
        <v>248</v>
      </c>
      <c r="C28" s="10">
        <f t="shared" si="1"/>
        <v>133</v>
      </c>
      <c r="D28" s="10">
        <f t="shared" si="1"/>
        <v>103</v>
      </c>
      <c r="E28" s="10">
        <f t="shared" si="1"/>
        <v>7</v>
      </c>
      <c r="F28" s="10">
        <f t="shared" si="1"/>
        <v>5</v>
      </c>
    </row>
    <row r="29" spans="1:6" x14ac:dyDescent="0.25">
      <c r="A29" s="10">
        <f t="shared" ref="A29:F29" si="2">A6</f>
        <v>2001</v>
      </c>
      <c r="B29" s="10">
        <f t="shared" si="2"/>
        <v>256</v>
      </c>
      <c r="C29" s="10">
        <f t="shared" si="2"/>
        <v>139</v>
      </c>
      <c r="D29" s="10">
        <f t="shared" si="2"/>
        <v>98</v>
      </c>
      <c r="E29" s="10">
        <f t="shared" si="2"/>
        <v>13</v>
      </c>
      <c r="F29" s="10">
        <f t="shared" si="2"/>
        <v>6</v>
      </c>
    </row>
    <row r="30" spans="1:6" x14ac:dyDescent="0.25">
      <c r="A30" s="10">
        <f t="shared" ref="A30:F30" si="3">A7</f>
        <v>2002</v>
      </c>
      <c r="B30" s="10">
        <f t="shared" si="3"/>
        <v>259</v>
      </c>
      <c r="C30" s="10">
        <f t="shared" si="3"/>
        <v>143</v>
      </c>
      <c r="D30" s="10">
        <f t="shared" si="3"/>
        <v>91</v>
      </c>
      <c r="E30" s="10">
        <f t="shared" si="3"/>
        <v>14</v>
      </c>
      <c r="F30" s="10">
        <f t="shared" si="3"/>
        <v>11</v>
      </c>
    </row>
    <row r="31" spans="1:6" x14ac:dyDescent="0.25">
      <c r="A31" s="10">
        <f t="shared" ref="A31:F31" si="4">A8</f>
        <v>2003</v>
      </c>
      <c r="B31" s="10">
        <f t="shared" si="4"/>
        <v>260</v>
      </c>
      <c r="C31" s="10">
        <f t="shared" si="4"/>
        <v>165</v>
      </c>
      <c r="D31" s="10">
        <f t="shared" si="4"/>
        <v>76</v>
      </c>
      <c r="E31" s="10">
        <f t="shared" si="4"/>
        <v>14</v>
      </c>
      <c r="F31" s="10">
        <f t="shared" si="4"/>
        <v>5</v>
      </c>
    </row>
    <row r="32" spans="1:6" x14ac:dyDescent="0.25">
      <c r="A32" s="10">
        <f t="shared" ref="A32:F32" si="5">A9</f>
        <v>2004</v>
      </c>
      <c r="B32" s="10">
        <f t="shared" si="5"/>
        <v>260</v>
      </c>
      <c r="C32" s="10">
        <f t="shared" si="5"/>
        <v>150</v>
      </c>
      <c r="D32" s="10">
        <f t="shared" si="5"/>
        <v>82</v>
      </c>
      <c r="E32" s="10">
        <f t="shared" si="5"/>
        <v>22</v>
      </c>
      <c r="F32" s="10">
        <f t="shared" si="5"/>
        <v>6</v>
      </c>
    </row>
    <row r="33" spans="1:6" x14ac:dyDescent="0.25">
      <c r="A33" s="10">
        <f t="shared" ref="A33:F33" si="6">A10</f>
        <v>2005</v>
      </c>
      <c r="B33" s="10">
        <f t="shared" si="6"/>
        <v>268</v>
      </c>
      <c r="C33" s="10">
        <f t="shared" si="6"/>
        <v>176</v>
      </c>
      <c r="D33" s="10">
        <f t="shared" si="6"/>
        <v>58</v>
      </c>
      <c r="E33" s="10">
        <f t="shared" si="6"/>
        <v>23</v>
      </c>
      <c r="F33" s="10">
        <f t="shared" si="6"/>
        <v>11</v>
      </c>
    </row>
    <row r="34" spans="1:6" x14ac:dyDescent="0.25">
      <c r="A34" s="10">
        <f t="shared" ref="A34:F34" si="7">A11</f>
        <v>2006</v>
      </c>
      <c r="B34" s="10">
        <f t="shared" si="7"/>
        <v>271</v>
      </c>
      <c r="C34" s="10">
        <f t="shared" si="7"/>
        <v>173</v>
      </c>
      <c r="D34" s="10">
        <f t="shared" si="7"/>
        <v>70</v>
      </c>
      <c r="E34" s="10">
        <f t="shared" si="7"/>
        <v>16</v>
      </c>
      <c r="F34" s="10">
        <f t="shared" si="7"/>
        <v>12</v>
      </c>
    </row>
    <row r="35" spans="1:6" x14ac:dyDescent="0.25">
      <c r="A35" s="10">
        <f t="shared" ref="A35:F35" si="8">A12</f>
        <v>2007</v>
      </c>
      <c r="B35" s="10">
        <f t="shared" si="8"/>
        <v>268</v>
      </c>
      <c r="C35" s="10">
        <f t="shared" si="8"/>
        <v>167</v>
      </c>
      <c r="D35" s="10">
        <f t="shared" si="8"/>
        <v>71</v>
      </c>
      <c r="E35" s="10">
        <f t="shared" si="8"/>
        <v>27</v>
      </c>
      <c r="F35" s="10">
        <f t="shared" si="8"/>
        <v>3</v>
      </c>
    </row>
    <row r="36" spans="1:6" x14ac:dyDescent="0.25">
      <c r="A36" s="10">
        <f t="shared" ref="A36:F36" si="9">A13</f>
        <v>2008</v>
      </c>
      <c r="B36" s="10">
        <f t="shared" si="9"/>
        <v>295</v>
      </c>
      <c r="C36" s="10">
        <f t="shared" si="9"/>
        <v>188</v>
      </c>
      <c r="D36" s="10">
        <f t="shared" si="9"/>
        <v>82</v>
      </c>
      <c r="E36" s="10">
        <f t="shared" si="9"/>
        <v>19</v>
      </c>
      <c r="F36" s="10">
        <f t="shared" si="9"/>
        <v>6</v>
      </c>
    </row>
    <row r="37" spans="1:6" x14ac:dyDescent="0.25">
      <c r="A37" s="10">
        <f t="shared" ref="A37:F37" si="10">A14</f>
        <v>2009</v>
      </c>
      <c r="B37" s="10">
        <f t="shared" si="10"/>
        <v>302</v>
      </c>
      <c r="C37" s="10">
        <f t="shared" si="10"/>
        <v>204</v>
      </c>
      <c r="D37" s="10">
        <f t="shared" si="10"/>
        <v>81</v>
      </c>
      <c r="E37" s="10">
        <f t="shared" si="10"/>
        <v>15</v>
      </c>
      <c r="F37" s="10">
        <f t="shared" si="10"/>
        <v>5</v>
      </c>
    </row>
    <row r="38" spans="1:6" x14ac:dyDescent="0.25">
      <c r="A38" s="10">
        <f t="shared" ref="A38:F38" si="11">A15</f>
        <v>2010</v>
      </c>
      <c r="B38" s="10">
        <f t="shared" si="11"/>
        <v>309</v>
      </c>
      <c r="C38" s="10">
        <f t="shared" si="11"/>
        <v>206</v>
      </c>
      <c r="D38" s="10">
        <f t="shared" si="11"/>
        <v>72</v>
      </c>
      <c r="E38" s="10">
        <f t="shared" si="11"/>
        <v>17</v>
      </c>
      <c r="F38" s="10">
        <f t="shared" si="11"/>
        <v>14</v>
      </c>
    </row>
    <row r="39" spans="1:6" x14ac:dyDescent="0.25">
      <c r="A39" s="10">
        <f t="shared" ref="A39:F39" si="12">A16</f>
        <v>2011</v>
      </c>
      <c r="B39" s="10">
        <f t="shared" si="12"/>
        <v>321</v>
      </c>
      <c r="C39" s="10">
        <f t="shared" si="12"/>
        <v>211</v>
      </c>
      <c r="D39" s="10">
        <f t="shared" si="12"/>
        <v>85</v>
      </c>
      <c r="E39" s="10">
        <f t="shared" si="12"/>
        <v>18</v>
      </c>
      <c r="F39" s="10">
        <f t="shared" si="12"/>
        <v>7</v>
      </c>
    </row>
    <row r="40" spans="1:6" x14ac:dyDescent="0.25">
      <c r="A40" s="10">
        <f t="shared" ref="A40:F40" si="13">A17</f>
        <v>2012</v>
      </c>
      <c r="B40" s="10">
        <f t="shared" si="13"/>
        <v>329</v>
      </c>
      <c r="C40" s="10">
        <f t="shared" si="13"/>
        <v>234</v>
      </c>
      <c r="D40" s="10">
        <f t="shared" si="13"/>
        <v>71</v>
      </c>
      <c r="E40" s="10">
        <f t="shared" si="13"/>
        <v>19</v>
      </c>
      <c r="F40" s="10">
        <f t="shared" si="13"/>
        <v>5</v>
      </c>
    </row>
    <row r="41" spans="1:6" x14ac:dyDescent="0.25">
      <c r="A41" s="10">
        <f t="shared" ref="A41:F41" si="14">A18</f>
        <v>2013</v>
      </c>
      <c r="B41" s="10">
        <f t="shared" si="14"/>
        <v>297</v>
      </c>
      <c r="C41" s="10">
        <f t="shared" si="14"/>
        <v>191</v>
      </c>
      <c r="D41" s="10">
        <f t="shared" si="14"/>
        <v>77</v>
      </c>
      <c r="E41" s="10">
        <f t="shared" si="14"/>
        <v>24</v>
      </c>
      <c r="F41" s="10">
        <f t="shared" si="14"/>
        <v>5</v>
      </c>
    </row>
    <row r="42" spans="1:6" x14ac:dyDescent="0.25">
      <c r="A42" s="10">
        <f t="shared" ref="A42:F42" si="15">A19</f>
        <v>2014</v>
      </c>
      <c r="B42" s="10">
        <f t="shared" si="15"/>
        <v>293</v>
      </c>
      <c r="C42" s="10">
        <f t="shared" si="15"/>
        <v>192</v>
      </c>
      <c r="D42" s="10">
        <f t="shared" si="15"/>
        <v>67</v>
      </c>
      <c r="E42" s="10">
        <f t="shared" si="15"/>
        <v>23</v>
      </c>
      <c r="F42" s="10">
        <f t="shared" si="15"/>
        <v>11</v>
      </c>
    </row>
    <row r="43" spans="1:6" x14ac:dyDescent="0.25">
      <c r="A43" s="10">
        <f t="shared" ref="A43:F43" si="16">A20</f>
        <v>2015</v>
      </c>
      <c r="B43" s="10">
        <f t="shared" si="16"/>
        <v>300</v>
      </c>
      <c r="C43" s="10">
        <f t="shared" si="16"/>
        <v>211</v>
      </c>
      <c r="D43" s="10">
        <f t="shared" si="16"/>
        <v>65</v>
      </c>
      <c r="E43" s="10">
        <f t="shared" si="16"/>
        <v>21</v>
      </c>
      <c r="F43" s="10">
        <f t="shared" si="16"/>
        <v>3</v>
      </c>
    </row>
    <row r="44" spans="1:6" x14ac:dyDescent="0.25">
      <c r="A44" s="10">
        <f t="shared" ref="A44:F44" si="17">A21</f>
        <v>2016</v>
      </c>
      <c r="B44" s="10">
        <f t="shared" si="17"/>
        <v>297</v>
      </c>
      <c r="C44" s="10">
        <f t="shared" si="17"/>
        <v>219</v>
      </c>
      <c r="D44" s="10">
        <f t="shared" si="17"/>
        <v>55</v>
      </c>
      <c r="E44" s="10">
        <f t="shared" si="17"/>
        <v>21</v>
      </c>
      <c r="F44" s="10">
        <f t="shared" si="17"/>
        <v>2</v>
      </c>
    </row>
    <row r="45" spans="1:6" x14ac:dyDescent="0.25">
      <c r="A45" s="10">
        <f t="shared" ref="A45:F45" si="18">A22</f>
        <v>2017</v>
      </c>
      <c r="B45" s="10">
        <f t="shared" si="18"/>
        <v>299</v>
      </c>
      <c r="C45" s="10">
        <f t="shared" si="18"/>
        <v>223</v>
      </c>
      <c r="D45" s="10">
        <f t="shared" si="18"/>
        <v>54</v>
      </c>
      <c r="E45" s="10">
        <f t="shared" si="18"/>
        <v>17</v>
      </c>
      <c r="F45" s="10">
        <f t="shared" si="18"/>
        <v>5</v>
      </c>
    </row>
  </sheetData>
  <pageMargins left="0.7" right="0.7" top="0.75" bottom="0.75" header="0.3" footer="0.3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15"/>
  <sheetViews>
    <sheetView workbookViewId="0">
      <selection activeCell="C17" sqref="C17"/>
    </sheetView>
  </sheetViews>
  <sheetFormatPr defaultRowHeight="15" x14ac:dyDescent="0.25"/>
  <cols>
    <col min="1" max="1" width="25.140625" bestFit="1" customWidth="1"/>
    <col min="2" max="2" width="30.85546875" style="8" bestFit="1" customWidth="1"/>
    <col min="3" max="3" width="18" style="8" customWidth="1"/>
    <col min="4" max="4" width="18.28515625" customWidth="1"/>
    <col min="5" max="5" width="14.85546875" customWidth="1"/>
  </cols>
  <sheetData>
    <row r="3" spans="1:6" x14ac:dyDescent="0.25">
      <c r="A3" s="2" t="s">
        <v>12</v>
      </c>
      <c r="B3" s="9" t="s">
        <v>43</v>
      </c>
      <c r="C3" s="9" t="s">
        <v>30</v>
      </c>
      <c r="D3" t="s">
        <v>54</v>
      </c>
      <c r="E3" t="s">
        <v>52</v>
      </c>
      <c r="F3" t="s">
        <v>53</v>
      </c>
    </row>
    <row r="4" spans="1:6" x14ac:dyDescent="0.25">
      <c r="A4" s="3" t="s">
        <v>28</v>
      </c>
      <c r="B4" s="9">
        <v>48224.631578947367</v>
      </c>
      <c r="C4" s="9">
        <v>990</v>
      </c>
      <c r="D4" s="12">
        <f>GETPIVOTDATA("Sum of Total elev",$A$3,"Region name",A4)/GETPIVOTDATA("Average of Voting Membership",$A$3,"Region name",A4)*1000</f>
        <v>20.528928217508415</v>
      </c>
    </row>
    <row r="5" spans="1:6" x14ac:dyDescent="0.25">
      <c r="A5" s="3" t="s">
        <v>25</v>
      </c>
      <c r="B5" s="9">
        <v>12481.263157894737</v>
      </c>
      <c r="C5" s="9">
        <v>232</v>
      </c>
      <c r="D5" s="12">
        <f t="shared" ref="D5:D13" si="0">GETPIVOTDATA("Sum of Total elev",$A$3,"Region name",A5)/GETPIVOTDATA("Average of Voting Membership",$A$3,"Region name",A5)*1000</f>
        <v>18.587862227169992</v>
      </c>
      <c r="E5" s="8">
        <f>Population!N9</f>
        <v>32579411</v>
      </c>
      <c r="F5" s="14">
        <f>GETPIVOTDATA("Sum of Total elev",$A$3,"Region name",A5)/(E5/1000000)</f>
        <v>7.1210618264400178</v>
      </c>
    </row>
    <row r="6" spans="1:6" x14ac:dyDescent="0.25">
      <c r="A6" s="3" t="s">
        <v>26</v>
      </c>
      <c r="B6" s="9">
        <v>45675.73684210526</v>
      </c>
      <c r="C6" s="9">
        <v>1007</v>
      </c>
      <c r="D6" s="12">
        <f t="shared" si="0"/>
        <v>22.046716038343519</v>
      </c>
      <c r="E6" s="8"/>
    </row>
    <row r="7" spans="1:6" x14ac:dyDescent="0.25">
      <c r="A7" s="3" t="s">
        <v>27</v>
      </c>
      <c r="B7" s="9">
        <v>7588.7894736842109</v>
      </c>
      <c r="C7" s="9">
        <v>40</v>
      </c>
      <c r="D7" s="12">
        <f t="shared" si="0"/>
        <v>5.2709328857664</v>
      </c>
      <c r="E7" s="8"/>
    </row>
    <row r="8" spans="1:6" x14ac:dyDescent="0.25">
      <c r="A8" s="3" t="s">
        <v>19</v>
      </c>
      <c r="B8" s="9">
        <v>19604.894736842107</v>
      </c>
      <c r="C8" s="9">
        <v>367</v>
      </c>
      <c r="D8" s="12">
        <f t="shared" si="0"/>
        <v>18.719814869004249</v>
      </c>
      <c r="E8" s="8">
        <f>Population!N6</f>
        <v>46224154.083333336</v>
      </c>
      <c r="F8" s="14">
        <f t="shared" ref="F8:F13" si="1">GETPIVOTDATA("Sum of Total elev",$A$3,"Region name",A8)/(E8/1000000)</f>
        <v>7.9395720111690729</v>
      </c>
    </row>
    <row r="9" spans="1:6" x14ac:dyDescent="0.25">
      <c r="A9" s="3" t="s">
        <v>21</v>
      </c>
      <c r="B9" s="9">
        <v>28038.21052631579</v>
      </c>
      <c r="C9" s="9">
        <v>426</v>
      </c>
      <c r="D9" s="12">
        <f t="shared" si="0"/>
        <v>15.193551656949351</v>
      </c>
      <c r="E9" s="8">
        <f>Population!N4</f>
        <v>29252799.750000004</v>
      </c>
      <c r="F9" s="14">
        <f t="shared" si="1"/>
        <v>14.562708651502662</v>
      </c>
    </row>
    <row r="10" spans="1:6" x14ac:dyDescent="0.25">
      <c r="A10" s="3" t="s">
        <v>20</v>
      </c>
      <c r="B10" s="9">
        <v>33202.84210526316</v>
      </c>
      <c r="C10" s="9">
        <v>698</v>
      </c>
      <c r="D10" s="12">
        <f t="shared" si="0"/>
        <v>21.022296759630596</v>
      </c>
      <c r="E10" s="8">
        <f>Population!N3</f>
        <v>54945460.833333336</v>
      </c>
      <c r="F10" s="14">
        <f t="shared" si="1"/>
        <v>12.703506157082765</v>
      </c>
    </row>
    <row r="11" spans="1:6" x14ac:dyDescent="0.25">
      <c r="A11" s="3" t="s">
        <v>22</v>
      </c>
      <c r="B11" s="9">
        <v>25228.947368421053</v>
      </c>
      <c r="C11" s="9">
        <v>370</v>
      </c>
      <c r="D11" s="12">
        <f t="shared" si="0"/>
        <v>14.665693126108271</v>
      </c>
      <c r="E11" s="8">
        <f>Population!N5</f>
        <v>65879013.750000007</v>
      </c>
      <c r="F11" s="14">
        <f t="shared" si="1"/>
        <v>5.6163560888159161</v>
      </c>
    </row>
    <row r="12" spans="1:6" x14ac:dyDescent="0.25">
      <c r="A12" s="3" t="s">
        <v>23</v>
      </c>
      <c r="B12" s="9">
        <v>24683.105263157893</v>
      </c>
      <c r="C12" s="9">
        <v>329</v>
      </c>
      <c r="D12" s="12">
        <f t="shared" si="0"/>
        <v>13.328955027837068</v>
      </c>
      <c r="E12" s="8">
        <f>Population!N7</f>
        <v>41285303.833333328</v>
      </c>
      <c r="F12" s="14">
        <f t="shared" si="1"/>
        <v>7.9689373566961326</v>
      </c>
    </row>
    <row r="13" spans="1:6" x14ac:dyDescent="0.25">
      <c r="A13" s="3" t="s">
        <v>24</v>
      </c>
      <c r="B13" s="9">
        <v>50898.947368421053</v>
      </c>
      <c r="C13" s="9">
        <v>912</v>
      </c>
      <c r="D13" s="12">
        <f t="shared" si="0"/>
        <v>17.917855813376349</v>
      </c>
      <c r="E13" s="8">
        <f>Population!N8</f>
        <v>65166316.166666657</v>
      </c>
      <c r="F13" s="14">
        <f t="shared" si="1"/>
        <v>13.99496018261193</v>
      </c>
    </row>
    <row r="14" spans="1:6" x14ac:dyDescent="0.25">
      <c r="A14" s="3" t="s">
        <v>13</v>
      </c>
      <c r="B14" s="9"/>
      <c r="C14" s="9"/>
      <c r="D14" s="12"/>
    </row>
    <row r="15" spans="1:6" x14ac:dyDescent="0.25">
      <c r="A15" s="3" t="s">
        <v>14</v>
      </c>
      <c r="B15" s="9">
        <v>29562.736842105263</v>
      </c>
      <c r="C15" s="9">
        <v>5371</v>
      </c>
      <c r="D15" s="12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03"/>
  <sheetViews>
    <sheetView workbookViewId="0">
      <selection activeCell="A54" sqref="A54"/>
    </sheetView>
  </sheetViews>
  <sheetFormatPr defaultRowHeight="15" x14ac:dyDescent="0.25"/>
  <cols>
    <col min="1" max="1" width="28.42578125" customWidth="1"/>
    <col min="2" max="2" width="20.85546875" customWidth="1"/>
    <col min="3" max="3" width="26.5703125" customWidth="1"/>
    <col min="4" max="4" width="26.5703125" style="6" customWidth="1"/>
    <col min="5" max="5" width="17.28515625" customWidth="1"/>
    <col min="6" max="6" width="16.85546875" customWidth="1"/>
    <col min="7" max="7" width="21" customWidth="1"/>
    <col min="9" max="9" width="9.140625" style="3"/>
    <col min="10" max="10" width="24.5703125" style="10" customWidth="1"/>
    <col min="11" max="11" width="19.28515625" style="10" customWidth="1"/>
    <col min="12" max="12" width="14.28515625" bestFit="1" customWidth="1"/>
    <col min="13" max="13" width="13.7109375" customWidth="1"/>
    <col min="14" max="14" width="13.5703125" customWidth="1"/>
  </cols>
  <sheetData>
    <row r="2" spans="1:15" x14ac:dyDescent="0.25">
      <c r="B2" t="s">
        <v>37</v>
      </c>
      <c r="C2" t="s">
        <v>38</v>
      </c>
      <c r="D2" t="s">
        <v>36</v>
      </c>
      <c r="E2" s="6" t="s">
        <v>39</v>
      </c>
      <c r="F2" t="s">
        <v>40</v>
      </c>
      <c r="I2" s="3" t="s">
        <v>38</v>
      </c>
      <c r="J2" s="10" t="s">
        <v>18</v>
      </c>
      <c r="K2" s="10" t="s">
        <v>44</v>
      </c>
      <c r="L2" t="s">
        <v>66</v>
      </c>
      <c r="M2" t="s">
        <v>36</v>
      </c>
      <c r="N2" t="s">
        <v>41</v>
      </c>
      <c r="O2" t="s">
        <v>42</v>
      </c>
    </row>
    <row r="3" spans="1:15" x14ac:dyDescent="0.25">
      <c r="A3" t="s">
        <v>141</v>
      </c>
      <c r="B3" s="10" t="s">
        <v>1148</v>
      </c>
      <c r="C3">
        <v>3</v>
      </c>
      <c r="D3" s="7">
        <v>4863300</v>
      </c>
      <c r="E3" s="11">
        <v>4779736</v>
      </c>
      <c r="F3" s="8">
        <f>D3+((E3-D3)/6)*((2016-1999)/2)</f>
        <v>4744917.666666667</v>
      </c>
      <c r="G3" t="s">
        <v>1148</v>
      </c>
      <c r="I3" s="3">
        <v>1</v>
      </c>
      <c r="J3" s="10" t="s">
        <v>20</v>
      </c>
      <c r="K3" s="10" t="s">
        <v>45</v>
      </c>
      <c r="L3">
        <f>'Fellow By Year Region'!M21</f>
        <v>39</v>
      </c>
      <c r="M3" s="8">
        <f>SUMIF($C$3:$C$53,I3,$D$3:$D$53)</f>
        <v>56209510</v>
      </c>
      <c r="N3" s="8">
        <f>SUMIF($C$3:$C$53,I3,$F$3:$F$53)</f>
        <v>54945460.833333336</v>
      </c>
      <c r="O3" s="13">
        <f>(M3-N3)/N3</f>
        <v>2.3005524887686687E-2</v>
      </c>
    </row>
    <row r="4" spans="1:15" x14ac:dyDescent="0.25">
      <c r="A4" t="s">
        <v>1150</v>
      </c>
      <c r="B4" s="10" t="s">
        <v>1149</v>
      </c>
      <c r="C4">
        <v>6</v>
      </c>
      <c r="D4" s="7">
        <v>741894</v>
      </c>
      <c r="E4" s="11">
        <v>710231</v>
      </c>
      <c r="F4" s="8">
        <f t="shared" ref="F4:F53" si="0">D4+((E4-D4)/6)*((2016-1999)/2)</f>
        <v>697038.08333333337</v>
      </c>
      <c r="G4" t="s">
        <v>1149</v>
      </c>
      <c r="I4" s="3">
        <v>2</v>
      </c>
      <c r="J4" s="10" t="s">
        <v>21</v>
      </c>
      <c r="K4" s="10" t="s">
        <v>46</v>
      </c>
      <c r="L4">
        <f>'Fellow By Year Region'!M40</f>
        <v>19</v>
      </c>
      <c r="M4" s="8">
        <f>SUMIF($C$3:$C$53,I4,$D$3:$D$53)</f>
        <v>30213797</v>
      </c>
      <c r="N4" s="8">
        <f>SUMIF($C$3:$C$53,I4,$F$3:$F$53)</f>
        <v>29252799.750000004</v>
      </c>
      <c r="O4" s="13">
        <f>(M4-N4)/N4</f>
        <v>3.2851462363016934E-2</v>
      </c>
    </row>
    <row r="5" spans="1:15" x14ac:dyDescent="0.25">
      <c r="A5" t="s">
        <v>112</v>
      </c>
      <c r="B5" s="10" t="s">
        <v>1151</v>
      </c>
      <c r="C5">
        <v>6</v>
      </c>
      <c r="D5" s="7">
        <v>6931071</v>
      </c>
      <c r="E5" s="11">
        <v>6392017</v>
      </c>
      <c r="F5" s="8">
        <f t="shared" si="0"/>
        <v>6167411.166666667</v>
      </c>
      <c r="G5" t="s">
        <v>1151</v>
      </c>
      <c r="I5" s="3">
        <v>3</v>
      </c>
      <c r="J5" s="10" t="s">
        <v>22</v>
      </c>
      <c r="K5" s="10" t="s">
        <v>47</v>
      </c>
      <c r="L5">
        <f>'Fellow By Year Region'!M59</f>
        <v>19</v>
      </c>
      <c r="M5" s="8">
        <f>SUMIF($C$3:$C$53,I5,$D$3:$D$53)</f>
        <v>71933993</v>
      </c>
      <c r="N5" s="8">
        <f>SUMIF($C$3:$C$53,I5,$F$3:$F$53)</f>
        <v>65879013.750000007</v>
      </c>
      <c r="O5" s="13">
        <f>(M5-N5)/N5</f>
        <v>9.1910593455112127E-2</v>
      </c>
    </row>
    <row r="6" spans="1:15" x14ac:dyDescent="0.25">
      <c r="A6" t="s">
        <v>1153</v>
      </c>
      <c r="B6" s="10" t="s">
        <v>1152</v>
      </c>
      <c r="C6">
        <v>3</v>
      </c>
      <c r="D6" s="7">
        <v>2988248</v>
      </c>
      <c r="E6" s="11">
        <v>2915918</v>
      </c>
      <c r="F6" s="8">
        <f t="shared" si="0"/>
        <v>2885780.5</v>
      </c>
      <c r="G6" t="s">
        <v>1152</v>
      </c>
      <c r="I6" s="3">
        <v>4</v>
      </c>
      <c r="J6" s="10" t="s">
        <v>19</v>
      </c>
      <c r="K6" s="10" t="s">
        <v>48</v>
      </c>
      <c r="L6">
        <f>'Fellow By Year Region'!M78</f>
        <v>20</v>
      </c>
      <c r="M6" s="8">
        <f>SUMIF($C$3:$C$53,I6,$D$3:$D$53)</f>
        <v>47326767</v>
      </c>
      <c r="N6" s="8">
        <f>SUMIF($C$3:$C$53,I6,$F$3:$F$53)</f>
        <v>46224154.083333336</v>
      </c>
      <c r="O6" s="13">
        <f>(M6-N6)/N6</f>
        <v>2.3853609406866882E-2</v>
      </c>
    </row>
    <row r="7" spans="1:15" x14ac:dyDescent="0.25">
      <c r="A7" t="s">
        <v>85</v>
      </c>
      <c r="B7" s="10" t="s">
        <v>1154</v>
      </c>
      <c r="C7">
        <v>6</v>
      </c>
      <c r="D7" s="7">
        <v>39250017</v>
      </c>
      <c r="E7" s="11">
        <v>37253956</v>
      </c>
      <c r="F7" s="8">
        <f t="shared" si="0"/>
        <v>36422263.916666664</v>
      </c>
      <c r="G7" t="s">
        <v>1154</v>
      </c>
      <c r="I7" s="3">
        <v>5</v>
      </c>
      <c r="J7" s="10" t="s">
        <v>23</v>
      </c>
      <c r="K7" s="10" t="s">
        <v>49</v>
      </c>
      <c r="L7">
        <f>'Fellow By Year Region'!M97</f>
        <v>26</v>
      </c>
      <c r="M7" s="8">
        <f>SUMIF($C$3:$C$53,I7,$D$3:$D$53)</f>
        <v>46326991</v>
      </c>
      <c r="N7" s="8">
        <f>SUMIF($C$3:$C$53,I7,$F$3:$F$53)</f>
        <v>41285303.833333328</v>
      </c>
      <c r="O7" s="13">
        <f>(M7-N7)/N7</f>
        <v>0.12211820426512317</v>
      </c>
    </row>
    <row r="8" spans="1:15" x14ac:dyDescent="0.25">
      <c r="A8" t="s">
        <v>114</v>
      </c>
      <c r="B8" s="10" t="s">
        <v>1155</v>
      </c>
      <c r="C8">
        <v>5</v>
      </c>
      <c r="D8" s="7">
        <v>5540545</v>
      </c>
      <c r="E8" s="11">
        <v>5029196</v>
      </c>
      <c r="F8" s="8">
        <f t="shared" si="0"/>
        <v>4816133.916666667</v>
      </c>
      <c r="G8" t="s">
        <v>1155</v>
      </c>
      <c r="I8" s="3">
        <v>6</v>
      </c>
      <c r="J8" s="10" t="s">
        <v>24</v>
      </c>
      <c r="K8" s="10" t="s">
        <v>50</v>
      </c>
      <c r="L8">
        <f>'Fellow By Year Region'!M116</f>
        <v>38</v>
      </c>
      <c r="M8" s="8">
        <f>SUMIF($C$3:$C$53,I8,$D$3:$D$53)</f>
        <v>71116455</v>
      </c>
      <c r="N8" s="8">
        <f>SUMIF($C$3:$C$53,I8,$F$3:$F$53)</f>
        <v>65166316.166666657</v>
      </c>
      <c r="O8" s="13">
        <f>(M8-N8)/N8</f>
        <v>9.1306969356922313E-2</v>
      </c>
    </row>
    <row r="9" spans="1:15" x14ac:dyDescent="0.25">
      <c r="A9" t="s">
        <v>137</v>
      </c>
      <c r="B9" s="10" t="s">
        <v>1156</v>
      </c>
      <c r="C9">
        <v>1</v>
      </c>
      <c r="D9" s="7">
        <v>3576452</v>
      </c>
      <c r="E9" s="11">
        <v>3574097</v>
      </c>
      <c r="F9" s="8">
        <f t="shared" si="0"/>
        <v>3573115.75</v>
      </c>
      <c r="G9" t="s">
        <v>1156</v>
      </c>
      <c r="I9" s="3">
        <v>7</v>
      </c>
      <c r="J9" s="10" t="s">
        <v>25</v>
      </c>
      <c r="K9" s="10" t="s">
        <v>51</v>
      </c>
      <c r="L9">
        <f>'Fellow By Year Region'!M135</f>
        <v>10</v>
      </c>
      <c r="M9" s="1">
        <v>35151728</v>
      </c>
      <c r="N9" s="8">
        <f>AVERAGE(35151728,30007094)</f>
        <v>32579411</v>
      </c>
      <c r="O9" s="13">
        <f>(M9-N9)/N9</f>
        <v>7.8955294802597872E-2</v>
      </c>
    </row>
    <row r="10" spans="1:15" x14ac:dyDescent="0.25">
      <c r="A10" t="s">
        <v>165</v>
      </c>
      <c r="B10" s="10" t="s">
        <v>1157</v>
      </c>
      <c r="C10">
        <v>2</v>
      </c>
      <c r="D10" s="7">
        <v>952065</v>
      </c>
      <c r="E10" s="11">
        <v>897934</v>
      </c>
      <c r="F10" s="8">
        <f t="shared" si="0"/>
        <v>875379.41666666663</v>
      </c>
      <c r="G10" t="s">
        <v>1157</v>
      </c>
      <c r="I10" s="3">
        <v>8</v>
      </c>
      <c r="J10" s="10" t="s">
        <v>26</v>
      </c>
      <c r="K10" s="10" t="s">
        <v>65</v>
      </c>
      <c r="L10">
        <f>'Fellow By Year Region'!M154</f>
        <v>65</v>
      </c>
      <c r="M10" s="9">
        <f>SUMIF($C$3:$C$53,I10,$D$3:$D$53)</f>
        <v>0</v>
      </c>
      <c r="N10" s="9">
        <f>SUMIF($C$3:$C$53,I10,$F$3:$F$53)</f>
        <v>0</v>
      </c>
      <c r="O10" s="13" t="e">
        <f>(M10-N10)/N10</f>
        <v>#DIV/0!</v>
      </c>
    </row>
    <row r="11" spans="1:15" x14ac:dyDescent="0.25">
      <c r="A11" t="s">
        <v>133</v>
      </c>
      <c r="B11" s="10" t="s">
        <v>1206</v>
      </c>
      <c r="C11">
        <v>2</v>
      </c>
      <c r="D11" s="7">
        <v>681170</v>
      </c>
      <c r="E11" s="11">
        <v>601723</v>
      </c>
      <c r="F11" s="8">
        <f t="shared" si="0"/>
        <v>568620.08333333337</v>
      </c>
      <c r="G11" t="s">
        <v>1206</v>
      </c>
      <c r="I11" s="3">
        <v>9</v>
      </c>
      <c r="J11" s="10" t="s">
        <v>61</v>
      </c>
      <c r="K11" s="10" t="s">
        <v>62</v>
      </c>
      <c r="L11">
        <f>'Fellow By Year Region'!M173</f>
        <v>3</v>
      </c>
      <c r="M11" s="9">
        <f>SUMIF($C$3:$C$53,I11,$D$3:$D$53)</f>
        <v>0</v>
      </c>
      <c r="N11" s="9">
        <f>SUMIF($C$3:$C$53,I11,$F$3:$F$53)</f>
        <v>0</v>
      </c>
      <c r="O11" s="13" t="e">
        <f>(M11-N11)/N11</f>
        <v>#DIV/0!</v>
      </c>
    </row>
    <row r="12" spans="1:15" x14ac:dyDescent="0.25">
      <c r="A12" t="s">
        <v>110</v>
      </c>
      <c r="B12" s="10" t="s">
        <v>1158</v>
      </c>
      <c r="C12">
        <v>3</v>
      </c>
      <c r="D12" s="7">
        <v>20612439</v>
      </c>
      <c r="E12" s="11">
        <v>18801310</v>
      </c>
      <c r="F12" s="8">
        <f t="shared" si="0"/>
        <v>18046672.916666668</v>
      </c>
      <c r="G12" t="s">
        <v>1158</v>
      </c>
      <c r="I12" s="3">
        <v>10</v>
      </c>
      <c r="J12" s="10" t="s">
        <v>28</v>
      </c>
      <c r="K12" s="10" t="s">
        <v>63</v>
      </c>
      <c r="L12">
        <f>'Fellow By Year Region'!M192</f>
        <v>58</v>
      </c>
      <c r="M12" s="9">
        <f>SUMIF($C$3:$C$53,I12,$D$3:$D$53)</f>
        <v>0</v>
      </c>
      <c r="N12" s="9">
        <f>SUMIF($C$3:$C$53,I12,$F$3:$F$53)</f>
        <v>0</v>
      </c>
      <c r="O12" s="13" t="e">
        <f>(M12-N12)/N12</f>
        <v>#DIV/0!</v>
      </c>
    </row>
    <row r="13" spans="1:15" x14ac:dyDescent="0.25">
      <c r="A13" t="s">
        <v>104</v>
      </c>
      <c r="B13" s="10" t="s">
        <v>1159</v>
      </c>
      <c r="C13">
        <v>3</v>
      </c>
      <c r="D13" s="7">
        <v>10310371</v>
      </c>
      <c r="E13" s="11">
        <v>9687653</v>
      </c>
      <c r="F13" s="8">
        <f t="shared" si="0"/>
        <v>9428187.166666666</v>
      </c>
      <c r="G13" t="s">
        <v>1159</v>
      </c>
    </row>
    <row r="14" spans="1:15" x14ac:dyDescent="0.25">
      <c r="A14" t="s">
        <v>147</v>
      </c>
      <c r="B14" s="10" t="s">
        <v>1160</v>
      </c>
      <c r="C14">
        <v>6</v>
      </c>
      <c r="D14" s="7">
        <v>1428557</v>
      </c>
      <c r="E14" s="11">
        <v>1360301</v>
      </c>
      <c r="F14" s="8">
        <f t="shared" si="0"/>
        <v>1331861</v>
      </c>
      <c r="G14" t="s">
        <v>1160</v>
      </c>
    </row>
    <row r="15" spans="1:15" x14ac:dyDescent="0.25">
      <c r="A15" t="s">
        <v>145</v>
      </c>
      <c r="B15" s="10" t="s">
        <v>1161</v>
      </c>
      <c r="C15">
        <v>6</v>
      </c>
      <c r="D15" s="7">
        <v>1683140</v>
      </c>
      <c r="E15" s="11">
        <v>1567582</v>
      </c>
      <c r="F15" s="8">
        <f t="shared" si="0"/>
        <v>1519432.8333333333</v>
      </c>
      <c r="G15" t="s">
        <v>1161</v>
      </c>
    </row>
    <row r="16" spans="1:15" x14ac:dyDescent="0.25">
      <c r="A16" t="s">
        <v>102</v>
      </c>
      <c r="B16" s="10" t="s">
        <v>1162</v>
      </c>
      <c r="C16">
        <v>4</v>
      </c>
      <c r="D16" s="7">
        <v>12801539</v>
      </c>
      <c r="E16" s="11">
        <v>12830632</v>
      </c>
      <c r="F16" s="8">
        <f t="shared" si="0"/>
        <v>12842754.083333334</v>
      </c>
      <c r="G16" t="s">
        <v>1162</v>
      </c>
    </row>
    <row r="17" spans="1:7" x14ac:dyDescent="0.25">
      <c r="A17" t="s">
        <v>118</v>
      </c>
      <c r="B17" s="10" t="s">
        <v>1163</v>
      </c>
      <c r="C17">
        <v>4</v>
      </c>
      <c r="D17" s="7">
        <v>6633053</v>
      </c>
      <c r="E17" s="11">
        <v>6483802</v>
      </c>
      <c r="F17" s="8">
        <f t="shared" si="0"/>
        <v>6421614.083333333</v>
      </c>
      <c r="G17" t="s">
        <v>1163</v>
      </c>
    </row>
    <row r="18" spans="1:7" x14ac:dyDescent="0.25">
      <c r="A18" t="s">
        <v>131</v>
      </c>
      <c r="B18" s="10" t="s">
        <v>1164</v>
      </c>
      <c r="C18">
        <v>4</v>
      </c>
      <c r="D18" s="7">
        <v>3134693</v>
      </c>
      <c r="E18" s="11">
        <v>3046355</v>
      </c>
      <c r="F18" s="8">
        <f t="shared" si="0"/>
        <v>3009547.5</v>
      </c>
      <c r="G18" t="s">
        <v>1164</v>
      </c>
    </row>
    <row r="19" spans="1:7" x14ac:dyDescent="0.25">
      <c r="A19" t="s">
        <v>143</v>
      </c>
      <c r="B19" s="10" t="s">
        <v>1165</v>
      </c>
      <c r="C19">
        <v>5</v>
      </c>
      <c r="D19" s="7">
        <v>2907289</v>
      </c>
      <c r="E19" s="11">
        <v>2853118</v>
      </c>
      <c r="F19" s="8">
        <f t="shared" si="0"/>
        <v>2830546.75</v>
      </c>
      <c r="G19" t="s">
        <v>1165</v>
      </c>
    </row>
    <row r="20" spans="1:7" x14ac:dyDescent="0.25">
      <c r="A20" t="s">
        <v>151</v>
      </c>
      <c r="B20" s="10" t="s">
        <v>1166</v>
      </c>
      <c r="C20">
        <v>2</v>
      </c>
      <c r="D20" s="7">
        <v>4436974</v>
      </c>
      <c r="E20" s="11">
        <v>4339367</v>
      </c>
      <c r="F20" s="8">
        <f t="shared" si="0"/>
        <v>4298697.416666667</v>
      </c>
      <c r="G20" t="s">
        <v>1166</v>
      </c>
    </row>
    <row r="21" spans="1:7" x14ac:dyDescent="0.25">
      <c r="A21" t="s">
        <v>1168</v>
      </c>
      <c r="B21" s="10" t="s">
        <v>1167</v>
      </c>
      <c r="C21">
        <v>2</v>
      </c>
      <c r="D21" s="7">
        <v>4681666</v>
      </c>
      <c r="E21" s="11">
        <v>4533372</v>
      </c>
      <c r="F21" s="8">
        <f t="shared" si="0"/>
        <v>4471582.833333333</v>
      </c>
      <c r="G21" t="s">
        <v>1167</v>
      </c>
    </row>
    <row r="22" spans="1:7" x14ac:dyDescent="0.25">
      <c r="A22" t="s">
        <v>167</v>
      </c>
      <c r="B22" s="10" t="s">
        <v>1169</v>
      </c>
      <c r="C22">
        <v>1</v>
      </c>
      <c r="D22" s="7">
        <v>1331479</v>
      </c>
      <c r="E22" s="11">
        <v>1328361</v>
      </c>
      <c r="F22" s="8">
        <f t="shared" si="0"/>
        <v>1327061.8333333333</v>
      </c>
      <c r="G22" t="s">
        <v>1169</v>
      </c>
    </row>
    <row r="23" spans="1:7" x14ac:dyDescent="0.25">
      <c r="A23" t="s">
        <v>108</v>
      </c>
      <c r="B23" s="10" t="s">
        <v>1170</v>
      </c>
      <c r="C23">
        <v>2</v>
      </c>
      <c r="D23" s="7">
        <v>6016447</v>
      </c>
      <c r="E23" s="11">
        <v>5773552</v>
      </c>
      <c r="F23" s="8">
        <f t="shared" si="0"/>
        <v>5672345.75</v>
      </c>
      <c r="G23" t="s">
        <v>1170</v>
      </c>
    </row>
    <row r="24" spans="1:7" x14ac:dyDescent="0.25">
      <c r="A24" t="s">
        <v>90</v>
      </c>
      <c r="B24" s="10" t="s">
        <v>1171</v>
      </c>
      <c r="C24">
        <v>1</v>
      </c>
      <c r="D24" s="7">
        <v>6811779</v>
      </c>
      <c r="E24" s="11">
        <v>6547629</v>
      </c>
      <c r="F24" s="8">
        <f t="shared" si="0"/>
        <v>6437566.5</v>
      </c>
      <c r="G24" t="s">
        <v>1171</v>
      </c>
    </row>
    <row r="25" spans="1:7" x14ac:dyDescent="0.25">
      <c r="A25" t="s">
        <v>100</v>
      </c>
      <c r="B25" s="10" t="s">
        <v>1172</v>
      </c>
      <c r="C25">
        <v>4</v>
      </c>
      <c r="D25" s="7">
        <v>9928300</v>
      </c>
      <c r="E25" s="11">
        <v>9883640</v>
      </c>
      <c r="F25" s="8">
        <f t="shared" si="0"/>
        <v>9865031.666666666</v>
      </c>
      <c r="G25" t="s">
        <v>1172</v>
      </c>
    </row>
    <row r="26" spans="1:7" x14ac:dyDescent="0.25">
      <c r="A26" t="s">
        <v>125</v>
      </c>
      <c r="B26" s="10" t="s">
        <v>1173</v>
      </c>
      <c r="C26">
        <v>4</v>
      </c>
      <c r="D26" s="7">
        <v>5519952</v>
      </c>
      <c r="E26" s="11">
        <v>5303925</v>
      </c>
      <c r="F26" s="8">
        <f t="shared" si="0"/>
        <v>5213913.75</v>
      </c>
      <c r="G26" t="s">
        <v>1173</v>
      </c>
    </row>
    <row r="27" spans="1:7" x14ac:dyDescent="0.25">
      <c r="A27" t="s">
        <v>161</v>
      </c>
      <c r="B27" s="10" t="s">
        <v>1174</v>
      </c>
      <c r="C27">
        <v>3</v>
      </c>
      <c r="D27" s="7">
        <v>2988726</v>
      </c>
      <c r="E27" s="11">
        <v>2967297</v>
      </c>
      <c r="F27" s="8">
        <f t="shared" si="0"/>
        <v>2958368.25</v>
      </c>
      <c r="G27" t="s">
        <v>1174</v>
      </c>
    </row>
    <row r="28" spans="1:7" x14ac:dyDescent="0.25">
      <c r="A28" t="s">
        <v>127</v>
      </c>
      <c r="B28" s="10" t="s">
        <v>1175</v>
      </c>
      <c r="C28">
        <v>5</v>
      </c>
      <c r="D28" s="7">
        <v>6093000</v>
      </c>
      <c r="E28" s="11">
        <v>5988927</v>
      </c>
      <c r="F28" s="8">
        <f t="shared" si="0"/>
        <v>5945563.25</v>
      </c>
      <c r="G28" t="s">
        <v>1175</v>
      </c>
    </row>
    <row r="29" spans="1:7" x14ac:dyDescent="0.25">
      <c r="A29" t="s">
        <v>1177</v>
      </c>
      <c r="B29" s="10" t="s">
        <v>1176</v>
      </c>
      <c r="C29">
        <v>6</v>
      </c>
      <c r="D29" s="7">
        <v>1042520</v>
      </c>
      <c r="E29" s="11">
        <v>989415</v>
      </c>
      <c r="F29" s="8">
        <f t="shared" si="0"/>
        <v>967287.91666666663</v>
      </c>
      <c r="G29" t="s">
        <v>1176</v>
      </c>
    </row>
    <row r="30" spans="1:7" x14ac:dyDescent="0.25">
      <c r="A30" t="s">
        <v>157</v>
      </c>
      <c r="B30" s="10" t="s">
        <v>1178</v>
      </c>
      <c r="C30">
        <v>4</v>
      </c>
      <c r="D30" s="7">
        <v>1907116</v>
      </c>
      <c r="E30" s="11">
        <v>1826341</v>
      </c>
      <c r="F30" s="8">
        <f t="shared" si="0"/>
        <v>1792684.75</v>
      </c>
      <c r="G30" t="s">
        <v>1178</v>
      </c>
    </row>
    <row r="31" spans="1:7" x14ac:dyDescent="0.25">
      <c r="A31" t="s">
        <v>1180</v>
      </c>
      <c r="B31" s="10" t="s">
        <v>1179</v>
      </c>
      <c r="C31">
        <v>6</v>
      </c>
      <c r="D31" s="7">
        <v>2940058</v>
      </c>
      <c r="E31" s="11">
        <v>2700551</v>
      </c>
      <c r="F31" s="8">
        <f t="shared" si="0"/>
        <v>2600756.4166666665</v>
      </c>
      <c r="G31" t="s">
        <v>1179</v>
      </c>
    </row>
    <row r="32" spans="1:7" x14ac:dyDescent="0.25">
      <c r="A32" t="s">
        <v>139</v>
      </c>
      <c r="B32" s="10" t="s">
        <v>1181</v>
      </c>
      <c r="C32">
        <v>1</v>
      </c>
      <c r="D32" s="7">
        <v>1334795</v>
      </c>
      <c r="E32" s="11">
        <v>1316470</v>
      </c>
      <c r="F32" s="8">
        <f t="shared" si="0"/>
        <v>1308834.5833333333</v>
      </c>
      <c r="G32" t="s">
        <v>1181</v>
      </c>
    </row>
    <row r="33" spans="1:7" x14ac:dyDescent="0.25">
      <c r="A33" t="s">
        <v>94</v>
      </c>
      <c r="B33" s="10" t="s">
        <v>1182</v>
      </c>
      <c r="C33">
        <v>1</v>
      </c>
      <c r="D33" s="7">
        <v>8944469</v>
      </c>
      <c r="E33" s="11">
        <v>8791894</v>
      </c>
      <c r="F33" s="8">
        <f t="shared" si="0"/>
        <v>8728321.083333334</v>
      </c>
      <c r="G33" t="s">
        <v>1182</v>
      </c>
    </row>
    <row r="34" spans="1:7" x14ac:dyDescent="0.25">
      <c r="A34" t="s">
        <v>120</v>
      </c>
      <c r="B34" s="10" t="s">
        <v>1183</v>
      </c>
      <c r="C34">
        <v>6</v>
      </c>
      <c r="D34" s="7">
        <v>2081015</v>
      </c>
      <c r="E34" s="11">
        <v>2059179</v>
      </c>
      <c r="F34" s="8">
        <f t="shared" si="0"/>
        <v>2050080.6666666667</v>
      </c>
      <c r="G34" t="s">
        <v>1183</v>
      </c>
    </row>
    <row r="35" spans="1:7" x14ac:dyDescent="0.25">
      <c r="A35" t="s">
        <v>87</v>
      </c>
      <c r="B35" s="10" t="s">
        <v>1184</v>
      </c>
      <c r="C35">
        <v>1</v>
      </c>
      <c r="D35" s="7">
        <v>19745289</v>
      </c>
      <c r="E35" s="11">
        <v>19378102</v>
      </c>
      <c r="F35" s="8">
        <f t="shared" si="0"/>
        <v>19225107.416666668</v>
      </c>
      <c r="G35" t="s">
        <v>1184</v>
      </c>
    </row>
    <row r="36" spans="1:7" x14ac:dyDescent="0.25">
      <c r="A36" t="s">
        <v>98</v>
      </c>
      <c r="B36" s="10" t="s">
        <v>1185</v>
      </c>
      <c r="C36">
        <v>3</v>
      </c>
      <c r="D36" s="7">
        <v>10146788</v>
      </c>
      <c r="E36" s="11">
        <v>9535483</v>
      </c>
      <c r="F36" s="8">
        <f t="shared" si="0"/>
        <v>9280772.583333334</v>
      </c>
      <c r="G36" t="s">
        <v>1185</v>
      </c>
    </row>
    <row r="37" spans="1:7" x14ac:dyDescent="0.25">
      <c r="A37" t="s">
        <v>1187</v>
      </c>
      <c r="B37" s="10" t="s">
        <v>1186</v>
      </c>
      <c r="C37">
        <v>4</v>
      </c>
      <c r="D37" s="7">
        <v>757952</v>
      </c>
      <c r="E37" s="11">
        <v>672591</v>
      </c>
      <c r="F37" s="8">
        <f t="shared" si="0"/>
        <v>637023.91666666663</v>
      </c>
      <c r="G37" t="s">
        <v>1186</v>
      </c>
    </row>
    <row r="38" spans="1:7" x14ac:dyDescent="0.25">
      <c r="A38" t="s">
        <v>116</v>
      </c>
      <c r="B38" s="10" t="s">
        <v>1188</v>
      </c>
      <c r="C38">
        <v>2</v>
      </c>
      <c r="D38" s="7">
        <v>11614373</v>
      </c>
      <c r="E38" s="11">
        <v>11536504</v>
      </c>
      <c r="F38" s="8">
        <f t="shared" si="0"/>
        <v>11504058.583333334</v>
      </c>
      <c r="G38" t="s">
        <v>1188</v>
      </c>
    </row>
    <row r="39" spans="1:7" x14ac:dyDescent="0.25">
      <c r="A39" t="s">
        <v>153</v>
      </c>
      <c r="B39" s="10" t="s">
        <v>1189</v>
      </c>
      <c r="C39">
        <v>5</v>
      </c>
      <c r="D39" s="7">
        <v>3923561</v>
      </c>
      <c r="E39" s="11">
        <v>3751351</v>
      </c>
      <c r="F39" s="8">
        <f t="shared" si="0"/>
        <v>3679596.8333333335</v>
      </c>
      <c r="G39" t="s">
        <v>1189</v>
      </c>
    </row>
    <row r="40" spans="1:7" x14ac:dyDescent="0.25">
      <c r="A40" t="s">
        <v>124</v>
      </c>
      <c r="B40" s="10" t="s">
        <v>1190</v>
      </c>
      <c r="C40">
        <v>6</v>
      </c>
      <c r="D40" s="7">
        <v>4093465</v>
      </c>
      <c r="E40" s="11">
        <v>3831074</v>
      </c>
      <c r="F40" s="8">
        <f t="shared" si="0"/>
        <v>3721744.4166666665</v>
      </c>
      <c r="G40" t="s">
        <v>1190</v>
      </c>
    </row>
    <row r="41" spans="1:7" x14ac:dyDescent="0.25">
      <c r="A41" t="s">
        <v>92</v>
      </c>
      <c r="B41" s="10" t="s">
        <v>1191</v>
      </c>
      <c r="C41">
        <v>1</v>
      </c>
      <c r="D41" s="7">
        <v>12784227</v>
      </c>
      <c r="E41" s="11">
        <v>12702379</v>
      </c>
      <c r="F41" s="8">
        <f t="shared" si="0"/>
        <v>12668275.666666666</v>
      </c>
      <c r="G41" t="s">
        <v>1191</v>
      </c>
    </row>
    <row r="42" spans="1:7" x14ac:dyDescent="0.25">
      <c r="A42" t="s">
        <v>159</v>
      </c>
      <c r="B42" s="10" t="s">
        <v>1192</v>
      </c>
      <c r="C42">
        <v>1</v>
      </c>
      <c r="D42" s="7">
        <v>1056426</v>
      </c>
      <c r="E42" s="11">
        <v>1052567</v>
      </c>
      <c r="F42" s="8">
        <f t="shared" si="0"/>
        <v>1050959.0833333333</v>
      </c>
      <c r="G42" t="s">
        <v>1192</v>
      </c>
    </row>
    <row r="43" spans="1:7" x14ac:dyDescent="0.25">
      <c r="A43" t="s">
        <v>149</v>
      </c>
      <c r="B43" s="10" t="s">
        <v>1193</v>
      </c>
      <c r="C43">
        <v>3</v>
      </c>
      <c r="D43" s="7">
        <v>4961119</v>
      </c>
      <c r="E43" s="11">
        <v>4625364</v>
      </c>
      <c r="F43" s="8">
        <f t="shared" si="0"/>
        <v>4485466.083333333</v>
      </c>
      <c r="G43" t="s">
        <v>1193</v>
      </c>
    </row>
    <row r="44" spans="1:7" x14ac:dyDescent="0.25">
      <c r="A44" t="s">
        <v>1195</v>
      </c>
      <c r="B44" s="10" t="s">
        <v>1194</v>
      </c>
      <c r="C44">
        <v>4</v>
      </c>
      <c r="D44" s="7">
        <v>865454</v>
      </c>
      <c r="E44" s="11">
        <v>814180</v>
      </c>
      <c r="F44" s="8">
        <f t="shared" si="0"/>
        <v>792815.83333333337</v>
      </c>
      <c r="G44" t="s">
        <v>1194</v>
      </c>
    </row>
    <row r="45" spans="1:7" x14ac:dyDescent="0.25">
      <c r="A45" t="s">
        <v>122</v>
      </c>
      <c r="B45" s="10" t="s">
        <v>1196</v>
      </c>
      <c r="C45">
        <v>3</v>
      </c>
      <c r="D45" s="7">
        <v>6651194</v>
      </c>
      <c r="E45" s="11">
        <v>6346105</v>
      </c>
      <c r="F45" s="8">
        <f t="shared" si="0"/>
        <v>6218984.583333333</v>
      </c>
      <c r="G45" t="s">
        <v>1196</v>
      </c>
    </row>
    <row r="46" spans="1:7" x14ac:dyDescent="0.25">
      <c r="A46" t="s">
        <v>89</v>
      </c>
      <c r="B46" s="10" t="s">
        <v>1197</v>
      </c>
      <c r="C46">
        <v>5</v>
      </c>
      <c r="D46" s="7">
        <v>27862596</v>
      </c>
      <c r="E46" s="11">
        <v>25145561</v>
      </c>
      <c r="F46" s="8">
        <f t="shared" si="0"/>
        <v>24013463.083333332</v>
      </c>
      <c r="G46" t="s">
        <v>1197</v>
      </c>
    </row>
    <row r="47" spans="1:7" x14ac:dyDescent="0.25">
      <c r="A47" t="s">
        <v>129</v>
      </c>
      <c r="B47" s="10" t="s">
        <v>1198</v>
      </c>
      <c r="C47">
        <v>6</v>
      </c>
      <c r="D47" s="7">
        <v>3051217</v>
      </c>
      <c r="E47" s="11">
        <v>2763885</v>
      </c>
      <c r="F47" s="8">
        <f t="shared" si="0"/>
        <v>2644163.3333333335</v>
      </c>
      <c r="G47" t="s">
        <v>1198</v>
      </c>
    </row>
    <row r="48" spans="1:7" x14ac:dyDescent="0.25">
      <c r="A48" t="s">
        <v>155</v>
      </c>
      <c r="B48" s="10" t="s">
        <v>1199</v>
      </c>
      <c r="C48">
        <v>1</v>
      </c>
      <c r="D48" s="7">
        <v>624594</v>
      </c>
      <c r="E48" s="11">
        <v>625741</v>
      </c>
      <c r="F48" s="8">
        <f t="shared" si="0"/>
        <v>626218.91666666663</v>
      </c>
      <c r="G48" t="s">
        <v>1199</v>
      </c>
    </row>
    <row r="49" spans="1:7" x14ac:dyDescent="0.25">
      <c r="A49" t="s">
        <v>96</v>
      </c>
      <c r="B49" s="10" t="s">
        <v>1200</v>
      </c>
      <c r="C49">
        <v>3</v>
      </c>
      <c r="D49" s="7">
        <v>8411808</v>
      </c>
      <c r="E49" s="11">
        <v>8001024</v>
      </c>
      <c r="F49" s="8">
        <f t="shared" si="0"/>
        <v>7829864</v>
      </c>
      <c r="G49" t="s">
        <v>1200</v>
      </c>
    </row>
    <row r="50" spans="1:7" x14ac:dyDescent="0.25">
      <c r="A50" t="s">
        <v>106</v>
      </c>
      <c r="B50" s="10" t="s">
        <v>1201</v>
      </c>
      <c r="C50">
        <v>6</v>
      </c>
      <c r="D50" s="7">
        <v>7288000</v>
      </c>
      <c r="E50" s="11">
        <v>6724540</v>
      </c>
      <c r="F50" s="8">
        <f t="shared" si="0"/>
        <v>6489765</v>
      </c>
      <c r="G50" t="s">
        <v>1201</v>
      </c>
    </row>
    <row r="51" spans="1:7" x14ac:dyDescent="0.25">
      <c r="A51" t="s">
        <v>1203</v>
      </c>
      <c r="B51" s="10" t="s">
        <v>1202</v>
      </c>
      <c r="C51">
        <v>2</v>
      </c>
      <c r="D51" s="7">
        <v>1831102</v>
      </c>
      <c r="E51" s="11">
        <v>1852994</v>
      </c>
      <c r="F51" s="8">
        <f t="shared" si="0"/>
        <v>1862115.6666666667</v>
      </c>
      <c r="G51" t="s">
        <v>1202</v>
      </c>
    </row>
    <row r="52" spans="1:7" x14ac:dyDescent="0.25">
      <c r="A52" t="s">
        <v>135</v>
      </c>
      <c r="B52" s="10" t="s">
        <v>1204</v>
      </c>
      <c r="C52">
        <v>4</v>
      </c>
      <c r="D52" s="7">
        <v>5778708</v>
      </c>
      <c r="E52" s="11">
        <v>5686986</v>
      </c>
      <c r="F52" s="8">
        <f t="shared" si="0"/>
        <v>5648768.5</v>
      </c>
      <c r="G52" t="s">
        <v>1204</v>
      </c>
    </row>
    <row r="53" spans="1:7" x14ac:dyDescent="0.25">
      <c r="A53" t="s">
        <v>163</v>
      </c>
      <c r="B53" s="10" t="s">
        <v>1205</v>
      </c>
      <c r="C53">
        <v>6</v>
      </c>
      <c r="D53" s="7">
        <v>585501</v>
      </c>
      <c r="E53" s="11">
        <v>563626</v>
      </c>
      <c r="F53" s="8">
        <f t="shared" si="0"/>
        <v>554511.41666666663</v>
      </c>
      <c r="G53" t="s">
        <v>1205</v>
      </c>
    </row>
    <row r="54" spans="1:7" x14ac:dyDescent="0.25">
      <c r="A54" t="s">
        <v>1207</v>
      </c>
      <c r="B54" s="5" t="s">
        <v>35</v>
      </c>
      <c r="C54">
        <v>3</v>
      </c>
      <c r="D54" s="7">
        <v>3411307</v>
      </c>
      <c r="E54" s="11">
        <v>3725789</v>
      </c>
    </row>
    <row r="56" spans="1:7" x14ac:dyDescent="0.25">
      <c r="A56" t="s">
        <v>943</v>
      </c>
      <c r="B56" s="1">
        <v>7215541570</v>
      </c>
    </row>
    <row r="57" spans="1:7" x14ac:dyDescent="0.25">
      <c r="A57" t="s">
        <v>86</v>
      </c>
      <c r="B57" s="1">
        <v>1368090000</v>
      </c>
    </row>
    <row r="58" spans="1:7" x14ac:dyDescent="0.25">
      <c r="A58" t="s">
        <v>103</v>
      </c>
      <c r="B58" s="1">
        <v>1266580000</v>
      </c>
    </row>
    <row r="59" spans="1:7" x14ac:dyDescent="0.25">
      <c r="A59" t="s">
        <v>944</v>
      </c>
      <c r="B59" s="1">
        <v>320354000</v>
      </c>
    </row>
    <row r="60" spans="1:7" x14ac:dyDescent="0.25">
      <c r="A60" t="s">
        <v>945</v>
      </c>
      <c r="B60" s="1">
        <v>255461700</v>
      </c>
    </row>
    <row r="61" spans="1:7" x14ac:dyDescent="0.25">
      <c r="A61" t="s">
        <v>126</v>
      </c>
      <c r="B61" s="1">
        <v>203850000</v>
      </c>
    </row>
    <row r="62" spans="1:7" x14ac:dyDescent="0.25">
      <c r="A62" t="s">
        <v>946</v>
      </c>
      <c r="B62" s="1">
        <v>188912000</v>
      </c>
    </row>
    <row r="63" spans="1:7" x14ac:dyDescent="0.25">
      <c r="A63" t="s">
        <v>947</v>
      </c>
      <c r="B63" s="1">
        <v>183523000</v>
      </c>
    </row>
    <row r="64" spans="1:7" x14ac:dyDescent="0.25">
      <c r="A64" t="s">
        <v>948</v>
      </c>
      <c r="B64" s="1">
        <v>157795000</v>
      </c>
    </row>
    <row r="65" spans="1:2" x14ac:dyDescent="0.25">
      <c r="A65" t="s">
        <v>949</v>
      </c>
      <c r="B65" s="1">
        <v>146270033</v>
      </c>
    </row>
    <row r="66" spans="1:2" x14ac:dyDescent="0.25">
      <c r="A66" t="s">
        <v>88</v>
      </c>
      <c r="B66" s="1">
        <v>127020000</v>
      </c>
    </row>
    <row r="67" spans="1:2" x14ac:dyDescent="0.25">
      <c r="A67" t="s">
        <v>140</v>
      </c>
      <c r="B67" s="1">
        <v>121005815</v>
      </c>
    </row>
    <row r="68" spans="1:2" x14ac:dyDescent="0.25">
      <c r="A68" t="s">
        <v>950</v>
      </c>
      <c r="B68" s="1">
        <v>100969700</v>
      </c>
    </row>
    <row r="69" spans="1:2" x14ac:dyDescent="0.25">
      <c r="A69" t="s">
        <v>951</v>
      </c>
      <c r="B69" s="1">
        <v>90730000</v>
      </c>
    </row>
    <row r="70" spans="1:2" x14ac:dyDescent="0.25">
      <c r="A70" t="s">
        <v>952</v>
      </c>
      <c r="B70" s="1">
        <v>90076012</v>
      </c>
    </row>
    <row r="71" spans="1:2" x14ac:dyDescent="0.25">
      <c r="A71" t="s">
        <v>953</v>
      </c>
      <c r="B71" s="1">
        <v>87977200</v>
      </c>
    </row>
    <row r="72" spans="1:2" x14ac:dyDescent="0.25">
      <c r="A72" t="s">
        <v>99</v>
      </c>
      <c r="B72" s="1">
        <v>80767000</v>
      </c>
    </row>
    <row r="73" spans="1:2" x14ac:dyDescent="0.25">
      <c r="A73" t="s">
        <v>158</v>
      </c>
      <c r="B73" s="1">
        <v>78101400</v>
      </c>
    </row>
    <row r="74" spans="1:2" x14ac:dyDescent="0.25">
      <c r="A74" t="s">
        <v>138</v>
      </c>
      <c r="B74" s="1">
        <v>77695904</v>
      </c>
    </row>
    <row r="75" spans="1:2" x14ac:dyDescent="0.25">
      <c r="A75" t="s">
        <v>940</v>
      </c>
      <c r="B75" s="1">
        <v>71246000</v>
      </c>
    </row>
    <row r="76" spans="1:2" x14ac:dyDescent="0.25">
      <c r="A76" t="s">
        <v>101</v>
      </c>
      <c r="B76" s="1">
        <v>66092000</v>
      </c>
    </row>
    <row r="77" spans="1:2" x14ac:dyDescent="0.25">
      <c r="A77" t="s">
        <v>954</v>
      </c>
      <c r="B77" s="1">
        <v>64871000</v>
      </c>
    </row>
    <row r="78" spans="1:2" x14ac:dyDescent="0.25">
      <c r="A78" t="s">
        <v>91</v>
      </c>
      <c r="B78" s="1">
        <v>64105654</v>
      </c>
    </row>
    <row r="79" spans="1:2" x14ac:dyDescent="0.25">
      <c r="A79" t="s">
        <v>93</v>
      </c>
      <c r="B79" s="1">
        <v>60782897</v>
      </c>
    </row>
    <row r="80" spans="1:2" x14ac:dyDescent="0.25">
      <c r="A80" t="s">
        <v>142</v>
      </c>
      <c r="B80" s="1">
        <v>54002000</v>
      </c>
    </row>
    <row r="81" spans="1:2" x14ac:dyDescent="0.25">
      <c r="A81" t="s">
        <v>955</v>
      </c>
      <c r="B81" s="1">
        <v>51419420</v>
      </c>
    </row>
    <row r="82" spans="1:2" x14ac:dyDescent="0.25">
      <c r="A82" t="s">
        <v>107</v>
      </c>
      <c r="B82" s="1">
        <v>50423955</v>
      </c>
    </row>
    <row r="83" spans="1:2" x14ac:dyDescent="0.25">
      <c r="A83" t="s">
        <v>956</v>
      </c>
      <c r="B83" s="1">
        <v>47987700</v>
      </c>
    </row>
    <row r="84" spans="1:2" x14ac:dyDescent="0.25">
      <c r="A84" t="s">
        <v>957</v>
      </c>
      <c r="B84" s="1">
        <v>47421786</v>
      </c>
    </row>
    <row r="85" spans="1:2" x14ac:dyDescent="0.25">
      <c r="A85" t="s">
        <v>958</v>
      </c>
      <c r="B85" s="1">
        <v>46749000</v>
      </c>
    </row>
    <row r="86" spans="1:2" x14ac:dyDescent="0.25">
      <c r="A86" t="s">
        <v>109</v>
      </c>
      <c r="B86" s="1">
        <v>46464053</v>
      </c>
    </row>
    <row r="87" spans="1:2" x14ac:dyDescent="0.25">
      <c r="A87" t="s">
        <v>959</v>
      </c>
      <c r="B87" s="1">
        <v>43131966</v>
      </c>
    </row>
    <row r="88" spans="1:2" x14ac:dyDescent="0.25">
      <c r="A88" t="s">
        <v>1146</v>
      </c>
      <c r="B88" s="1">
        <v>42953889</v>
      </c>
    </row>
    <row r="89" spans="1:2" x14ac:dyDescent="0.25">
      <c r="A89" t="s">
        <v>960</v>
      </c>
      <c r="B89" s="1">
        <v>39500000</v>
      </c>
    </row>
    <row r="90" spans="1:2" x14ac:dyDescent="0.25">
      <c r="A90" t="s">
        <v>132</v>
      </c>
      <c r="B90" s="1">
        <v>38496000</v>
      </c>
    </row>
    <row r="91" spans="1:2" x14ac:dyDescent="0.25">
      <c r="A91" t="s">
        <v>961</v>
      </c>
      <c r="B91" s="1">
        <v>38435252</v>
      </c>
    </row>
    <row r="92" spans="1:2" x14ac:dyDescent="0.25">
      <c r="A92" t="s">
        <v>962</v>
      </c>
      <c r="B92" s="1">
        <v>36004552</v>
      </c>
    </row>
    <row r="93" spans="1:2" x14ac:dyDescent="0.25">
      <c r="A93" t="s">
        <v>25</v>
      </c>
      <c r="B93" s="1">
        <v>35675834</v>
      </c>
    </row>
    <row r="94" spans="1:2" x14ac:dyDescent="0.25">
      <c r="A94" t="s">
        <v>963</v>
      </c>
      <c r="B94" s="1">
        <v>34856813</v>
      </c>
    </row>
    <row r="95" spans="1:2" x14ac:dyDescent="0.25">
      <c r="A95" t="s">
        <v>964</v>
      </c>
      <c r="B95" s="1">
        <v>33518100</v>
      </c>
    </row>
    <row r="96" spans="1:2" x14ac:dyDescent="0.25">
      <c r="A96" t="s">
        <v>965</v>
      </c>
      <c r="B96" s="1">
        <v>31521418</v>
      </c>
    </row>
    <row r="97" spans="1:2" x14ac:dyDescent="0.25">
      <c r="A97" t="s">
        <v>966</v>
      </c>
      <c r="B97" s="1">
        <v>31151643</v>
      </c>
    </row>
    <row r="98" spans="1:2" x14ac:dyDescent="0.25">
      <c r="A98" t="s">
        <v>967</v>
      </c>
      <c r="B98" s="1">
        <v>30620404</v>
      </c>
    </row>
    <row r="99" spans="1:2" x14ac:dyDescent="0.25">
      <c r="A99" t="s">
        <v>968</v>
      </c>
      <c r="B99" s="1">
        <v>30492800</v>
      </c>
    </row>
    <row r="100" spans="1:2" x14ac:dyDescent="0.25">
      <c r="A100" t="s">
        <v>168</v>
      </c>
      <c r="B100" s="1">
        <v>30485800</v>
      </c>
    </row>
    <row r="101" spans="1:2" x14ac:dyDescent="0.25">
      <c r="A101" t="s">
        <v>969</v>
      </c>
      <c r="B101" s="1">
        <v>28037904</v>
      </c>
    </row>
    <row r="102" spans="1:2" x14ac:dyDescent="0.25">
      <c r="A102" t="s">
        <v>970</v>
      </c>
      <c r="B102" s="1">
        <v>27043093</v>
      </c>
    </row>
    <row r="103" spans="1:2" x14ac:dyDescent="0.25">
      <c r="A103" t="s">
        <v>971</v>
      </c>
      <c r="B103" s="1">
        <v>26556800</v>
      </c>
    </row>
    <row r="104" spans="1:2" x14ac:dyDescent="0.25">
      <c r="A104" t="s">
        <v>972</v>
      </c>
      <c r="B104" s="1">
        <v>25956000</v>
      </c>
    </row>
    <row r="105" spans="1:2" x14ac:dyDescent="0.25">
      <c r="A105" t="s">
        <v>973</v>
      </c>
      <c r="B105" s="1">
        <v>25727911</v>
      </c>
    </row>
    <row r="106" spans="1:2" x14ac:dyDescent="0.25">
      <c r="A106" t="s">
        <v>974</v>
      </c>
      <c r="B106" s="1">
        <v>25155000</v>
      </c>
    </row>
    <row r="107" spans="1:2" x14ac:dyDescent="0.25">
      <c r="A107" t="s">
        <v>975</v>
      </c>
      <c r="B107" s="1">
        <v>24383301</v>
      </c>
    </row>
    <row r="108" spans="1:2" x14ac:dyDescent="0.25">
      <c r="A108" t="s">
        <v>95</v>
      </c>
      <c r="B108" s="1">
        <v>23737700</v>
      </c>
    </row>
    <row r="109" spans="1:2" x14ac:dyDescent="0.25">
      <c r="A109" t="s">
        <v>97</v>
      </c>
      <c r="B109" s="1">
        <v>23433753</v>
      </c>
    </row>
    <row r="110" spans="1:2" x14ac:dyDescent="0.25">
      <c r="A110" t="s">
        <v>976</v>
      </c>
      <c r="B110" s="1">
        <v>23047869</v>
      </c>
    </row>
    <row r="111" spans="1:2" x14ac:dyDescent="0.25">
      <c r="A111" t="s">
        <v>977</v>
      </c>
      <c r="B111" s="1">
        <v>22671331</v>
      </c>
    </row>
    <row r="112" spans="1:2" x14ac:dyDescent="0.25">
      <c r="A112" t="s">
        <v>978</v>
      </c>
      <c r="B112" s="1">
        <v>21842167</v>
      </c>
    </row>
    <row r="113" spans="1:2" x14ac:dyDescent="0.25">
      <c r="A113" t="s">
        <v>979</v>
      </c>
      <c r="B113" s="1">
        <v>21143237</v>
      </c>
    </row>
    <row r="114" spans="1:2" x14ac:dyDescent="0.25">
      <c r="A114" t="s">
        <v>980</v>
      </c>
      <c r="B114" s="1">
        <v>20359439</v>
      </c>
    </row>
    <row r="115" spans="1:2" x14ac:dyDescent="0.25">
      <c r="A115" t="s">
        <v>164</v>
      </c>
      <c r="B115" s="1">
        <v>19942642</v>
      </c>
    </row>
    <row r="116" spans="1:2" x14ac:dyDescent="0.25">
      <c r="A116" t="s">
        <v>981</v>
      </c>
      <c r="B116" s="1">
        <v>19268000</v>
      </c>
    </row>
    <row r="117" spans="1:2" x14ac:dyDescent="0.25">
      <c r="A117" t="s">
        <v>982</v>
      </c>
      <c r="B117" s="1">
        <v>18006407</v>
      </c>
    </row>
    <row r="118" spans="1:2" x14ac:dyDescent="0.25">
      <c r="A118" t="s">
        <v>983</v>
      </c>
      <c r="B118" s="1">
        <v>17397200</v>
      </c>
    </row>
    <row r="119" spans="1:2" x14ac:dyDescent="0.25">
      <c r="A119" t="s">
        <v>984</v>
      </c>
      <c r="B119" s="1">
        <v>17322796</v>
      </c>
    </row>
    <row r="120" spans="1:2" x14ac:dyDescent="0.25">
      <c r="A120" t="s">
        <v>119</v>
      </c>
      <c r="B120" s="1">
        <v>16888800</v>
      </c>
    </row>
    <row r="121" spans="1:2" x14ac:dyDescent="0.25">
      <c r="A121" t="s">
        <v>985</v>
      </c>
      <c r="B121" s="1">
        <v>16310431</v>
      </c>
    </row>
    <row r="122" spans="1:2" x14ac:dyDescent="0.25">
      <c r="A122" t="s">
        <v>986</v>
      </c>
      <c r="B122" s="1">
        <v>16259000</v>
      </c>
    </row>
    <row r="123" spans="1:2" x14ac:dyDescent="0.25">
      <c r="A123" t="s">
        <v>987</v>
      </c>
      <c r="B123" s="1">
        <v>15927100</v>
      </c>
    </row>
    <row r="124" spans="1:2" x14ac:dyDescent="0.25">
      <c r="A124" t="s">
        <v>988</v>
      </c>
      <c r="B124" s="1">
        <v>15806675</v>
      </c>
    </row>
    <row r="125" spans="1:2" x14ac:dyDescent="0.25">
      <c r="A125" t="s">
        <v>989</v>
      </c>
      <c r="B125" s="1">
        <v>15473905</v>
      </c>
    </row>
    <row r="126" spans="1:2" x14ac:dyDescent="0.25">
      <c r="A126" t="s">
        <v>990</v>
      </c>
      <c r="B126" s="1">
        <v>15405157</v>
      </c>
    </row>
    <row r="127" spans="1:2" x14ac:dyDescent="0.25">
      <c r="A127" t="s">
        <v>991</v>
      </c>
      <c r="B127" s="1">
        <v>13606000</v>
      </c>
    </row>
    <row r="128" spans="1:2" x14ac:dyDescent="0.25">
      <c r="A128" t="s">
        <v>992</v>
      </c>
      <c r="B128" s="1">
        <v>13508715</v>
      </c>
    </row>
    <row r="129" spans="1:2" x14ac:dyDescent="0.25">
      <c r="A129" t="s">
        <v>993</v>
      </c>
      <c r="B129" s="1">
        <v>13061239</v>
      </c>
    </row>
    <row r="130" spans="1:2" x14ac:dyDescent="0.25">
      <c r="A130" t="s">
        <v>994</v>
      </c>
      <c r="B130" s="1">
        <v>11892934</v>
      </c>
    </row>
    <row r="131" spans="1:2" x14ac:dyDescent="0.25">
      <c r="A131" t="s">
        <v>995</v>
      </c>
      <c r="B131" s="1">
        <v>11410651</v>
      </c>
    </row>
    <row r="132" spans="1:2" x14ac:dyDescent="0.25">
      <c r="A132" t="s">
        <v>115</v>
      </c>
      <c r="B132" s="1">
        <v>11237963</v>
      </c>
    </row>
    <row r="133" spans="1:2" x14ac:dyDescent="0.25">
      <c r="A133" t="s">
        <v>996</v>
      </c>
      <c r="B133" s="1">
        <v>11210064</v>
      </c>
    </row>
    <row r="134" spans="1:2" x14ac:dyDescent="0.25">
      <c r="A134" t="s">
        <v>997</v>
      </c>
      <c r="B134" s="1">
        <v>11123000</v>
      </c>
    </row>
    <row r="135" spans="1:2" x14ac:dyDescent="0.25">
      <c r="A135" t="s">
        <v>998</v>
      </c>
      <c r="B135" s="1">
        <v>10996891</v>
      </c>
    </row>
    <row r="136" spans="1:2" x14ac:dyDescent="0.25">
      <c r="A136" t="s">
        <v>130</v>
      </c>
      <c r="B136" s="1">
        <v>10992589</v>
      </c>
    </row>
    <row r="137" spans="1:2" x14ac:dyDescent="0.25">
      <c r="A137" t="s">
        <v>999</v>
      </c>
      <c r="B137" s="1">
        <v>10982754</v>
      </c>
    </row>
    <row r="138" spans="1:2" x14ac:dyDescent="0.25">
      <c r="A138" t="s">
        <v>1000</v>
      </c>
      <c r="B138" s="1">
        <v>10911819</v>
      </c>
    </row>
    <row r="139" spans="1:2" x14ac:dyDescent="0.25">
      <c r="A139" t="s">
        <v>1001</v>
      </c>
      <c r="B139" s="1">
        <v>10628972</v>
      </c>
    </row>
    <row r="140" spans="1:2" x14ac:dyDescent="0.25">
      <c r="A140" t="s">
        <v>1002</v>
      </c>
      <c r="B140" s="1">
        <v>10521600</v>
      </c>
    </row>
    <row r="141" spans="1:2" x14ac:dyDescent="0.25">
      <c r="A141" t="s">
        <v>128</v>
      </c>
      <c r="B141" s="1">
        <v>10477800</v>
      </c>
    </row>
    <row r="142" spans="1:2" x14ac:dyDescent="0.25">
      <c r="A142" t="s">
        <v>1003</v>
      </c>
      <c r="B142" s="1">
        <v>10378267</v>
      </c>
    </row>
    <row r="143" spans="1:2" x14ac:dyDescent="0.25">
      <c r="A143" t="s">
        <v>1004</v>
      </c>
      <c r="B143" s="1">
        <v>10315244</v>
      </c>
    </row>
    <row r="144" spans="1:2" x14ac:dyDescent="0.25">
      <c r="A144" t="s">
        <v>166</v>
      </c>
      <c r="B144" s="1">
        <v>9879000</v>
      </c>
    </row>
    <row r="145" spans="1:2" x14ac:dyDescent="0.25">
      <c r="A145" t="s">
        <v>1005</v>
      </c>
      <c r="B145" s="1">
        <v>9823827</v>
      </c>
    </row>
    <row r="146" spans="1:2" x14ac:dyDescent="0.25">
      <c r="A146" t="s">
        <v>117</v>
      </c>
      <c r="B146" s="1">
        <v>9743087</v>
      </c>
    </row>
    <row r="147" spans="1:2" x14ac:dyDescent="0.25">
      <c r="A147" t="s">
        <v>1006</v>
      </c>
      <c r="B147" s="1">
        <v>9583200</v>
      </c>
    </row>
    <row r="148" spans="1:2" x14ac:dyDescent="0.25">
      <c r="A148" t="s">
        <v>1007</v>
      </c>
      <c r="B148" s="1">
        <v>9577000</v>
      </c>
    </row>
    <row r="149" spans="1:2" x14ac:dyDescent="0.25">
      <c r="A149" t="s">
        <v>1008</v>
      </c>
      <c r="B149" s="1">
        <v>9481000</v>
      </c>
    </row>
    <row r="150" spans="1:2" x14ac:dyDescent="0.25">
      <c r="A150" t="s">
        <v>1009</v>
      </c>
      <c r="B150" s="1">
        <v>8725111</v>
      </c>
    </row>
    <row r="151" spans="1:2" x14ac:dyDescent="0.25">
      <c r="A151" t="s">
        <v>123</v>
      </c>
      <c r="B151" s="1">
        <v>8572895</v>
      </c>
    </row>
    <row r="152" spans="1:2" x14ac:dyDescent="0.25">
      <c r="A152" t="s">
        <v>121</v>
      </c>
      <c r="B152" s="1">
        <v>8296200</v>
      </c>
    </row>
    <row r="153" spans="1:2" x14ac:dyDescent="0.25">
      <c r="A153" t="s">
        <v>105</v>
      </c>
      <c r="B153" s="1">
        <v>8211700</v>
      </c>
    </row>
    <row r="154" spans="1:2" x14ac:dyDescent="0.25">
      <c r="A154" t="s">
        <v>1010</v>
      </c>
      <c r="B154" s="1">
        <v>8161000</v>
      </c>
    </row>
    <row r="155" spans="1:2" x14ac:dyDescent="0.25">
      <c r="A155" t="s">
        <v>1011</v>
      </c>
      <c r="B155" s="1">
        <v>7398500</v>
      </c>
    </row>
    <row r="156" spans="1:2" x14ac:dyDescent="0.25">
      <c r="A156" t="s">
        <v>1012</v>
      </c>
      <c r="B156" s="1">
        <v>7245677</v>
      </c>
    </row>
    <row r="157" spans="1:2" x14ac:dyDescent="0.25">
      <c r="A157" t="s">
        <v>111</v>
      </c>
      <c r="B157" s="1">
        <v>7234800</v>
      </c>
    </row>
    <row r="158" spans="1:2" x14ac:dyDescent="0.25">
      <c r="A158" t="s">
        <v>1013</v>
      </c>
      <c r="B158" s="1">
        <v>7171000</v>
      </c>
    </row>
    <row r="159" spans="1:2" x14ac:dyDescent="0.25">
      <c r="A159" t="s">
        <v>1147</v>
      </c>
      <c r="B159" s="1">
        <v>7146759</v>
      </c>
    </row>
    <row r="160" spans="1:2" x14ac:dyDescent="0.25">
      <c r="A160" t="s">
        <v>1014</v>
      </c>
      <c r="B160" s="1">
        <v>6893727</v>
      </c>
    </row>
    <row r="161" spans="1:2" x14ac:dyDescent="0.25">
      <c r="A161" t="s">
        <v>1015</v>
      </c>
      <c r="B161" s="1">
        <v>6802000</v>
      </c>
    </row>
    <row r="162" spans="1:2" x14ac:dyDescent="0.25">
      <c r="A162" t="s">
        <v>1016</v>
      </c>
      <c r="B162" s="1">
        <v>6738000</v>
      </c>
    </row>
    <row r="163" spans="1:2" x14ac:dyDescent="0.25">
      <c r="A163" t="s">
        <v>1017</v>
      </c>
      <c r="B163" s="1">
        <v>6688250</v>
      </c>
    </row>
    <row r="164" spans="1:2" x14ac:dyDescent="0.25">
      <c r="A164" t="s">
        <v>1018</v>
      </c>
      <c r="B164" s="1">
        <v>6401240</v>
      </c>
    </row>
    <row r="165" spans="1:2" x14ac:dyDescent="0.25">
      <c r="A165" t="s">
        <v>1019</v>
      </c>
      <c r="B165" s="1">
        <v>6319000</v>
      </c>
    </row>
    <row r="166" spans="1:2" x14ac:dyDescent="0.25">
      <c r="A166" t="s">
        <v>1020</v>
      </c>
      <c r="B166" s="1">
        <v>6317000</v>
      </c>
    </row>
    <row r="167" spans="1:2" x14ac:dyDescent="0.25">
      <c r="A167" t="s">
        <v>1021</v>
      </c>
      <c r="B167" s="1">
        <v>6134270</v>
      </c>
    </row>
    <row r="168" spans="1:2" x14ac:dyDescent="0.25">
      <c r="A168" t="s">
        <v>1022</v>
      </c>
      <c r="B168" s="1">
        <v>5888000</v>
      </c>
    </row>
    <row r="169" spans="1:2" x14ac:dyDescent="0.25">
      <c r="A169" t="s">
        <v>1023</v>
      </c>
      <c r="B169" s="1">
        <v>5874100</v>
      </c>
    </row>
    <row r="170" spans="1:2" x14ac:dyDescent="0.25">
      <c r="A170" t="s">
        <v>136</v>
      </c>
      <c r="B170" s="1">
        <v>5655750</v>
      </c>
    </row>
    <row r="171" spans="1:2" x14ac:dyDescent="0.25">
      <c r="A171" t="s">
        <v>144</v>
      </c>
      <c r="B171" s="1">
        <v>5475526</v>
      </c>
    </row>
    <row r="172" spans="1:2" x14ac:dyDescent="0.25">
      <c r="A172" t="s">
        <v>113</v>
      </c>
      <c r="B172" s="1">
        <v>5469700</v>
      </c>
    </row>
    <row r="173" spans="1:2" x14ac:dyDescent="0.25">
      <c r="A173" t="s">
        <v>1024</v>
      </c>
      <c r="B173" s="1">
        <v>5421034</v>
      </c>
    </row>
    <row r="174" spans="1:2" x14ac:dyDescent="0.25">
      <c r="A174" t="s">
        <v>146</v>
      </c>
      <c r="B174" s="1">
        <v>5156450</v>
      </c>
    </row>
    <row r="175" spans="1:2" x14ac:dyDescent="0.25">
      <c r="A175" t="s">
        <v>1025</v>
      </c>
      <c r="B175" s="1">
        <v>4803000</v>
      </c>
    </row>
    <row r="176" spans="1:2" x14ac:dyDescent="0.25">
      <c r="A176" t="s">
        <v>1026</v>
      </c>
      <c r="B176" s="1">
        <v>4773130</v>
      </c>
    </row>
    <row r="177" spans="1:2" x14ac:dyDescent="0.25">
      <c r="A177" t="s">
        <v>1027</v>
      </c>
      <c r="B177" s="1">
        <v>4671000</v>
      </c>
    </row>
    <row r="178" spans="1:2" x14ac:dyDescent="0.25">
      <c r="A178" t="s">
        <v>134</v>
      </c>
      <c r="B178" s="1">
        <v>4609600</v>
      </c>
    </row>
    <row r="179" spans="1:2" x14ac:dyDescent="0.25">
      <c r="A179" t="s">
        <v>148</v>
      </c>
      <c r="B179" s="1">
        <v>4560340</v>
      </c>
    </row>
    <row r="180" spans="1:2" x14ac:dyDescent="0.25">
      <c r="A180" t="s">
        <v>1028</v>
      </c>
      <c r="B180" s="1">
        <v>4550368</v>
      </c>
    </row>
    <row r="181" spans="1:2" x14ac:dyDescent="0.25">
      <c r="A181" t="s">
        <v>1029</v>
      </c>
      <c r="B181" s="1">
        <v>4503000</v>
      </c>
    </row>
    <row r="182" spans="1:2" x14ac:dyDescent="0.25">
      <c r="A182" t="s">
        <v>1030</v>
      </c>
      <c r="B182" s="1">
        <v>4490500</v>
      </c>
    </row>
    <row r="183" spans="1:2" x14ac:dyDescent="0.25">
      <c r="A183" t="s">
        <v>1031</v>
      </c>
      <c r="B183" s="1">
        <v>4267558</v>
      </c>
    </row>
    <row r="184" spans="1:2" x14ac:dyDescent="0.25">
      <c r="A184" t="s">
        <v>1032</v>
      </c>
      <c r="B184" s="1">
        <v>4121460</v>
      </c>
    </row>
    <row r="185" spans="1:2" x14ac:dyDescent="0.25">
      <c r="A185" t="s">
        <v>150</v>
      </c>
      <c r="B185" s="1">
        <v>4104000</v>
      </c>
    </row>
    <row r="186" spans="1:2" x14ac:dyDescent="0.25">
      <c r="A186" t="s">
        <v>1033</v>
      </c>
      <c r="B186" s="1">
        <v>3791622</v>
      </c>
    </row>
    <row r="187" spans="1:2" x14ac:dyDescent="0.25">
      <c r="A187" t="s">
        <v>1034</v>
      </c>
      <c r="B187" s="1">
        <v>3713312</v>
      </c>
    </row>
    <row r="188" spans="1:2" x14ac:dyDescent="0.25">
      <c r="A188" t="s">
        <v>1035</v>
      </c>
      <c r="B188" s="1">
        <v>3557600</v>
      </c>
    </row>
    <row r="189" spans="1:2" x14ac:dyDescent="0.25">
      <c r="A189" t="s">
        <v>1036</v>
      </c>
      <c r="B189" s="1">
        <v>3548397</v>
      </c>
    </row>
    <row r="190" spans="1:2" x14ac:dyDescent="0.25">
      <c r="A190" t="s">
        <v>1037</v>
      </c>
      <c r="B190" s="1">
        <v>3545620</v>
      </c>
    </row>
    <row r="191" spans="1:2" x14ac:dyDescent="0.25">
      <c r="A191" t="s">
        <v>160</v>
      </c>
      <c r="B191" s="1">
        <v>3404189</v>
      </c>
    </row>
    <row r="192" spans="1:2" x14ac:dyDescent="0.25">
      <c r="A192" t="s">
        <v>1038</v>
      </c>
      <c r="B192" s="1">
        <v>3268431</v>
      </c>
    </row>
    <row r="193" spans="1:2" x14ac:dyDescent="0.25">
      <c r="A193" t="s">
        <v>1039</v>
      </c>
      <c r="B193" s="1">
        <v>3013900</v>
      </c>
    </row>
    <row r="194" spans="1:2" x14ac:dyDescent="0.25">
      <c r="A194" t="s">
        <v>1040</v>
      </c>
      <c r="B194" s="1">
        <v>3000000</v>
      </c>
    </row>
    <row r="195" spans="1:2" x14ac:dyDescent="0.25">
      <c r="A195" t="s">
        <v>1041</v>
      </c>
      <c r="B195" s="1">
        <v>2921920</v>
      </c>
    </row>
    <row r="196" spans="1:2" x14ac:dyDescent="0.25">
      <c r="A196" t="s">
        <v>1042</v>
      </c>
      <c r="B196" s="1">
        <v>2895947</v>
      </c>
    </row>
    <row r="197" spans="1:2" x14ac:dyDescent="0.25">
      <c r="A197" t="s">
        <v>1043</v>
      </c>
      <c r="B197" s="1">
        <v>2717991</v>
      </c>
    </row>
    <row r="198" spans="1:2" x14ac:dyDescent="0.25">
      <c r="A198" t="s">
        <v>154</v>
      </c>
      <c r="B198" s="1">
        <v>2235431</v>
      </c>
    </row>
    <row r="199" spans="1:2" x14ac:dyDescent="0.25">
      <c r="A199" t="s">
        <v>1044</v>
      </c>
      <c r="B199" s="1">
        <v>2120000</v>
      </c>
    </row>
    <row r="200" spans="1:2" x14ac:dyDescent="0.25">
      <c r="A200" t="s">
        <v>1045</v>
      </c>
      <c r="B200" s="1">
        <v>2113077</v>
      </c>
    </row>
    <row r="201" spans="1:2" x14ac:dyDescent="0.25">
      <c r="A201" t="s">
        <v>156</v>
      </c>
      <c r="B201" s="1">
        <v>2065769</v>
      </c>
    </row>
    <row r="202" spans="1:2" x14ac:dyDescent="0.25">
      <c r="A202" t="s">
        <v>1046</v>
      </c>
      <c r="B202" s="1">
        <v>2065571</v>
      </c>
    </row>
    <row r="203" spans="1:2" x14ac:dyDescent="0.25">
      <c r="A203" t="s">
        <v>1047</v>
      </c>
      <c r="B203" s="1">
        <v>2024904</v>
      </c>
    </row>
    <row r="204" spans="1:2" x14ac:dyDescent="0.25">
      <c r="A204" t="s">
        <v>1048</v>
      </c>
      <c r="B204" s="1">
        <v>1988400</v>
      </c>
    </row>
    <row r="205" spans="1:2" x14ac:dyDescent="0.25">
      <c r="A205" t="s">
        <v>1049</v>
      </c>
      <c r="B205" s="1">
        <v>1882450</v>
      </c>
    </row>
    <row r="206" spans="1:2" x14ac:dyDescent="0.25">
      <c r="A206" t="s">
        <v>1050</v>
      </c>
      <c r="B206" s="1">
        <v>1816891</v>
      </c>
    </row>
    <row r="207" spans="1:2" x14ac:dyDescent="0.25">
      <c r="A207" t="s">
        <v>1051</v>
      </c>
      <c r="B207" s="1">
        <v>1788000</v>
      </c>
    </row>
    <row r="208" spans="1:2" x14ac:dyDescent="0.25">
      <c r="A208" t="s">
        <v>1052</v>
      </c>
      <c r="B208" s="1">
        <v>1751000</v>
      </c>
    </row>
    <row r="209" spans="1:2" x14ac:dyDescent="0.25">
      <c r="A209" t="s">
        <v>1053</v>
      </c>
      <c r="B209" s="1">
        <v>1430000</v>
      </c>
    </row>
    <row r="210" spans="1:2" x14ac:dyDescent="0.25">
      <c r="A210" t="s">
        <v>1054</v>
      </c>
      <c r="B210" s="1">
        <v>1328019</v>
      </c>
    </row>
    <row r="211" spans="1:2" x14ac:dyDescent="0.25">
      <c r="A211" t="s">
        <v>1055</v>
      </c>
      <c r="B211" s="1">
        <v>1316500</v>
      </c>
    </row>
    <row r="212" spans="1:2" x14ac:dyDescent="0.25">
      <c r="A212" t="s">
        <v>1056</v>
      </c>
      <c r="B212" s="1">
        <v>1312252</v>
      </c>
    </row>
    <row r="213" spans="1:2" x14ac:dyDescent="0.25">
      <c r="A213" t="s">
        <v>1057</v>
      </c>
      <c r="B213" s="1">
        <v>1261208</v>
      </c>
    </row>
    <row r="214" spans="1:2" x14ac:dyDescent="0.25">
      <c r="A214" t="s">
        <v>1058</v>
      </c>
      <c r="B214" s="1">
        <v>1212107</v>
      </c>
    </row>
    <row r="215" spans="1:2" x14ac:dyDescent="0.25">
      <c r="A215" t="s">
        <v>1059</v>
      </c>
      <c r="B215" s="1">
        <v>1106189</v>
      </c>
    </row>
    <row r="216" spans="1:2" x14ac:dyDescent="0.25">
      <c r="A216" t="s">
        <v>1060</v>
      </c>
      <c r="B216" s="1">
        <v>900000</v>
      </c>
    </row>
    <row r="217" spans="1:2" x14ac:dyDescent="0.25">
      <c r="A217" t="s">
        <v>1061</v>
      </c>
      <c r="B217" s="1">
        <v>859178</v>
      </c>
    </row>
    <row r="218" spans="1:2" x14ac:dyDescent="0.25">
      <c r="A218" t="s">
        <v>1062</v>
      </c>
      <c r="B218" s="1">
        <v>858000</v>
      </c>
    </row>
    <row r="219" spans="1:2" x14ac:dyDescent="0.25">
      <c r="A219" t="s">
        <v>1063</v>
      </c>
      <c r="B219" s="1">
        <v>840974</v>
      </c>
    </row>
    <row r="220" spans="1:2" x14ac:dyDescent="0.25">
      <c r="A220" t="s">
        <v>1064</v>
      </c>
      <c r="B220" s="1">
        <v>763952</v>
      </c>
    </row>
    <row r="221" spans="1:2" x14ac:dyDescent="0.25">
      <c r="A221" t="s">
        <v>1065</v>
      </c>
      <c r="B221" s="1">
        <v>757010</v>
      </c>
    </row>
    <row r="222" spans="1:2" x14ac:dyDescent="0.25">
      <c r="A222" t="s">
        <v>1066</v>
      </c>
      <c r="B222" s="1">
        <v>746900</v>
      </c>
    </row>
    <row r="223" spans="1:2" x14ac:dyDescent="0.25">
      <c r="A223" t="s">
        <v>1067</v>
      </c>
      <c r="B223" s="1">
        <v>631000</v>
      </c>
    </row>
    <row r="224" spans="1:2" x14ac:dyDescent="0.25">
      <c r="A224" t="s">
        <v>152</v>
      </c>
      <c r="B224" s="1">
        <v>620029</v>
      </c>
    </row>
    <row r="225" spans="1:2" x14ac:dyDescent="0.25">
      <c r="A225" t="s">
        <v>1068</v>
      </c>
      <c r="B225" s="1">
        <v>604000</v>
      </c>
    </row>
    <row r="226" spans="1:2" x14ac:dyDescent="0.25">
      <c r="A226" t="s">
        <v>1069</v>
      </c>
      <c r="B226" s="1">
        <v>581344</v>
      </c>
    </row>
    <row r="227" spans="1:2" x14ac:dyDescent="0.25">
      <c r="A227" t="s">
        <v>1070</v>
      </c>
      <c r="B227" s="1">
        <v>549700</v>
      </c>
    </row>
    <row r="228" spans="1:2" x14ac:dyDescent="0.25">
      <c r="A228" t="s">
        <v>1071</v>
      </c>
      <c r="B228" s="1">
        <v>534189</v>
      </c>
    </row>
    <row r="229" spans="1:2" x14ac:dyDescent="0.25">
      <c r="A229" t="s">
        <v>1072</v>
      </c>
      <c r="B229" s="1">
        <v>518467</v>
      </c>
    </row>
    <row r="230" spans="1:2" x14ac:dyDescent="0.25">
      <c r="A230" t="s">
        <v>1073</v>
      </c>
      <c r="B230" s="1">
        <v>505153</v>
      </c>
    </row>
    <row r="231" spans="1:2" x14ac:dyDescent="0.25">
      <c r="A231" t="s">
        <v>1074</v>
      </c>
      <c r="B231" s="1">
        <v>416055</v>
      </c>
    </row>
    <row r="232" spans="1:2" x14ac:dyDescent="0.25">
      <c r="A232" t="s">
        <v>1075</v>
      </c>
      <c r="B232" s="1">
        <v>405739</v>
      </c>
    </row>
    <row r="233" spans="1:2" x14ac:dyDescent="0.25">
      <c r="A233" t="s">
        <v>1076</v>
      </c>
      <c r="B233" s="1">
        <v>393372</v>
      </c>
    </row>
    <row r="234" spans="1:2" x14ac:dyDescent="0.25">
      <c r="A234" t="s">
        <v>1077</v>
      </c>
      <c r="B234" s="1">
        <v>386486</v>
      </c>
    </row>
    <row r="235" spans="1:2" x14ac:dyDescent="0.25">
      <c r="A235" t="s">
        <v>1078</v>
      </c>
      <c r="B235" s="1">
        <v>368390</v>
      </c>
    </row>
    <row r="236" spans="1:2" x14ac:dyDescent="0.25">
      <c r="A236" t="s">
        <v>1079</v>
      </c>
      <c r="B236" s="1">
        <v>349728</v>
      </c>
    </row>
    <row r="237" spans="1:2" x14ac:dyDescent="0.25">
      <c r="A237" t="s">
        <v>1080</v>
      </c>
      <c r="B237" s="1">
        <v>341256</v>
      </c>
    </row>
    <row r="238" spans="1:2" x14ac:dyDescent="0.25">
      <c r="A238" t="s">
        <v>1081</v>
      </c>
      <c r="B238" s="1">
        <v>328170</v>
      </c>
    </row>
    <row r="239" spans="1:2" x14ac:dyDescent="0.25">
      <c r="A239" t="s">
        <v>1082</v>
      </c>
      <c r="B239" s="1">
        <v>294906</v>
      </c>
    </row>
    <row r="240" spans="1:2" x14ac:dyDescent="0.25">
      <c r="A240" t="s">
        <v>1083</v>
      </c>
      <c r="B240" s="1">
        <v>285000</v>
      </c>
    </row>
    <row r="241" spans="1:2" x14ac:dyDescent="0.25">
      <c r="A241" t="s">
        <v>1084</v>
      </c>
      <c r="B241" s="1">
        <v>268767</v>
      </c>
    </row>
    <row r="242" spans="1:2" x14ac:dyDescent="0.25">
      <c r="A242" t="s">
        <v>1085</v>
      </c>
      <c r="B242" s="1">
        <v>268270</v>
      </c>
    </row>
    <row r="243" spans="1:2" x14ac:dyDescent="0.25">
      <c r="A243" t="s">
        <v>1086</v>
      </c>
      <c r="B243" s="1">
        <v>264652</v>
      </c>
    </row>
    <row r="244" spans="1:2" x14ac:dyDescent="0.25">
      <c r="A244" t="s">
        <v>942</v>
      </c>
      <c r="B244" s="1">
        <v>240705</v>
      </c>
    </row>
    <row r="245" spans="1:2" x14ac:dyDescent="0.25">
      <c r="A245" t="s">
        <v>1087</v>
      </c>
      <c r="B245" s="1">
        <v>239648</v>
      </c>
    </row>
    <row r="246" spans="1:2" x14ac:dyDescent="0.25">
      <c r="A246" t="s">
        <v>1088</v>
      </c>
      <c r="B246" s="1">
        <v>212645</v>
      </c>
    </row>
    <row r="247" spans="1:2" x14ac:dyDescent="0.25">
      <c r="A247" t="s">
        <v>1089</v>
      </c>
      <c r="B247" s="1">
        <v>187820</v>
      </c>
    </row>
    <row r="248" spans="1:2" x14ac:dyDescent="0.25">
      <c r="A248" t="s">
        <v>1090</v>
      </c>
      <c r="B248" s="1">
        <v>187356</v>
      </c>
    </row>
    <row r="249" spans="1:2" x14ac:dyDescent="0.25">
      <c r="A249" t="s">
        <v>1091</v>
      </c>
      <c r="B249" s="1">
        <v>185000</v>
      </c>
    </row>
    <row r="250" spans="1:2" x14ac:dyDescent="0.25">
      <c r="A250" t="s">
        <v>1092</v>
      </c>
      <c r="B250" s="1">
        <v>159358</v>
      </c>
    </row>
    <row r="251" spans="1:2" x14ac:dyDescent="0.25">
      <c r="A251" t="s">
        <v>1093</v>
      </c>
      <c r="B251" s="1">
        <v>154843</v>
      </c>
    </row>
    <row r="252" spans="1:2" x14ac:dyDescent="0.25">
      <c r="A252" t="s">
        <v>1094</v>
      </c>
      <c r="B252" s="1">
        <v>109000</v>
      </c>
    </row>
    <row r="253" spans="1:2" x14ac:dyDescent="0.25">
      <c r="A253" t="s">
        <v>1095</v>
      </c>
      <c r="B253" s="1">
        <v>107394</v>
      </c>
    </row>
    <row r="254" spans="1:2" x14ac:dyDescent="0.25">
      <c r="A254" t="s">
        <v>1096</v>
      </c>
      <c r="B254" s="1">
        <v>106461</v>
      </c>
    </row>
    <row r="255" spans="1:2" x14ac:dyDescent="0.25">
      <c r="A255" t="s">
        <v>1097</v>
      </c>
      <c r="B255" s="1">
        <v>106405</v>
      </c>
    </row>
    <row r="256" spans="1:2" x14ac:dyDescent="0.25">
      <c r="A256" t="s">
        <v>1098</v>
      </c>
      <c r="B256" s="1">
        <v>103328</v>
      </c>
    </row>
    <row r="257" spans="1:2" x14ac:dyDescent="0.25">
      <c r="A257" t="s">
        <v>1099</v>
      </c>
      <c r="B257" s="1">
        <v>103252</v>
      </c>
    </row>
    <row r="258" spans="1:2" x14ac:dyDescent="0.25">
      <c r="A258" t="s">
        <v>1100</v>
      </c>
      <c r="B258" s="1">
        <v>101351</v>
      </c>
    </row>
    <row r="259" spans="1:2" x14ac:dyDescent="0.25">
      <c r="A259" t="s">
        <v>1101</v>
      </c>
      <c r="B259" s="1">
        <v>99000</v>
      </c>
    </row>
    <row r="260" spans="1:2" x14ac:dyDescent="0.25">
      <c r="A260" t="s">
        <v>1102</v>
      </c>
      <c r="B260" s="1">
        <v>89949</v>
      </c>
    </row>
    <row r="261" spans="1:2" x14ac:dyDescent="0.25">
      <c r="A261" t="s">
        <v>1103</v>
      </c>
      <c r="B261" s="1">
        <v>86295</v>
      </c>
    </row>
    <row r="262" spans="1:2" x14ac:dyDescent="0.25">
      <c r="A262" t="s">
        <v>1104</v>
      </c>
      <c r="B262" s="1">
        <v>84497</v>
      </c>
    </row>
    <row r="263" spans="1:2" x14ac:dyDescent="0.25">
      <c r="A263" t="s">
        <v>1105</v>
      </c>
      <c r="B263" s="1">
        <v>76949</v>
      </c>
    </row>
    <row r="264" spans="1:2" x14ac:dyDescent="0.25">
      <c r="A264" t="s">
        <v>1106</v>
      </c>
      <c r="B264" s="1">
        <v>71293</v>
      </c>
    </row>
    <row r="265" spans="1:2" x14ac:dyDescent="0.25">
      <c r="A265" t="s">
        <v>1107</v>
      </c>
      <c r="B265" s="1">
        <v>64237</v>
      </c>
    </row>
    <row r="266" spans="1:2" x14ac:dyDescent="0.25">
      <c r="A266" t="s">
        <v>1108</v>
      </c>
      <c r="B266" s="1">
        <v>63085</v>
      </c>
    </row>
    <row r="267" spans="1:2" x14ac:dyDescent="0.25">
      <c r="A267" t="s">
        <v>1109</v>
      </c>
      <c r="B267" s="1">
        <v>56295</v>
      </c>
    </row>
    <row r="268" spans="1:2" x14ac:dyDescent="0.25">
      <c r="A268" t="s">
        <v>1110</v>
      </c>
      <c r="B268" s="1">
        <v>56086</v>
      </c>
    </row>
    <row r="269" spans="1:2" x14ac:dyDescent="0.25">
      <c r="A269" t="s">
        <v>1111</v>
      </c>
      <c r="B269" s="1">
        <v>55691</v>
      </c>
    </row>
    <row r="270" spans="1:2" x14ac:dyDescent="0.25">
      <c r="A270" t="s">
        <v>1112</v>
      </c>
      <c r="B270" s="1">
        <v>55519</v>
      </c>
    </row>
    <row r="271" spans="1:2" x14ac:dyDescent="0.25">
      <c r="A271" t="s">
        <v>1113</v>
      </c>
      <c r="B271" s="1">
        <v>55000</v>
      </c>
    </row>
    <row r="272" spans="1:2" x14ac:dyDescent="0.25">
      <c r="A272" t="s">
        <v>1114</v>
      </c>
      <c r="B272" s="1">
        <v>53883</v>
      </c>
    </row>
    <row r="273" spans="1:2" x14ac:dyDescent="0.25">
      <c r="A273" t="s">
        <v>1115</v>
      </c>
      <c r="B273" s="1">
        <v>51547</v>
      </c>
    </row>
    <row r="274" spans="1:2" x14ac:dyDescent="0.25">
      <c r="A274" t="s">
        <v>1116</v>
      </c>
      <c r="B274" s="1">
        <v>48605</v>
      </c>
    </row>
    <row r="275" spans="1:2" x14ac:dyDescent="0.25">
      <c r="A275" t="s">
        <v>1117</v>
      </c>
      <c r="B275" s="1">
        <v>37429</v>
      </c>
    </row>
    <row r="276" spans="1:2" x14ac:dyDescent="0.25">
      <c r="A276" t="s">
        <v>1118</v>
      </c>
      <c r="B276" s="1">
        <v>37132</v>
      </c>
    </row>
    <row r="277" spans="1:2" x14ac:dyDescent="0.25">
      <c r="A277" t="s">
        <v>1119</v>
      </c>
      <c r="B277" s="1">
        <v>36950</v>
      </c>
    </row>
    <row r="278" spans="1:2" x14ac:dyDescent="0.25">
      <c r="A278" t="s">
        <v>1120</v>
      </c>
      <c r="B278" s="1">
        <v>35742</v>
      </c>
    </row>
    <row r="279" spans="1:2" x14ac:dyDescent="0.25">
      <c r="A279" t="s">
        <v>1121</v>
      </c>
      <c r="B279" s="1">
        <v>32777</v>
      </c>
    </row>
    <row r="280" spans="1:2" x14ac:dyDescent="0.25">
      <c r="A280" t="s">
        <v>1122</v>
      </c>
      <c r="B280" s="1">
        <v>31458</v>
      </c>
    </row>
    <row r="281" spans="1:2" x14ac:dyDescent="0.25">
      <c r="A281" t="s">
        <v>1123</v>
      </c>
      <c r="B281" s="1">
        <v>30001</v>
      </c>
    </row>
    <row r="282" spans="1:2" x14ac:dyDescent="0.25">
      <c r="A282" t="s">
        <v>1124</v>
      </c>
      <c r="B282" s="1">
        <v>28875</v>
      </c>
    </row>
    <row r="283" spans="1:2" x14ac:dyDescent="0.25">
      <c r="A283" t="s">
        <v>1125</v>
      </c>
      <c r="B283" s="1">
        <v>28054</v>
      </c>
    </row>
    <row r="284" spans="1:2" x14ac:dyDescent="0.25">
      <c r="A284" t="s">
        <v>1126</v>
      </c>
      <c r="B284" s="1">
        <v>23296</v>
      </c>
    </row>
    <row r="285" spans="1:2" x14ac:dyDescent="0.25">
      <c r="A285" t="s">
        <v>1127</v>
      </c>
      <c r="B285" s="1">
        <v>20901</v>
      </c>
    </row>
    <row r="286" spans="1:2" x14ac:dyDescent="0.25">
      <c r="A286" t="s">
        <v>1128</v>
      </c>
      <c r="B286" s="1">
        <v>14974</v>
      </c>
    </row>
    <row r="287" spans="1:2" x14ac:dyDescent="0.25">
      <c r="A287" t="s">
        <v>1129</v>
      </c>
      <c r="B287" s="1">
        <v>13452</v>
      </c>
    </row>
    <row r="288" spans="1:2" x14ac:dyDescent="0.25">
      <c r="A288" t="s">
        <v>1130</v>
      </c>
      <c r="B288" s="1">
        <v>13135</v>
      </c>
    </row>
    <row r="289" spans="1:2" x14ac:dyDescent="0.25">
      <c r="A289" t="s">
        <v>1131</v>
      </c>
      <c r="B289" s="1">
        <v>11323</v>
      </c>
    </row>
    <row r="290" spans="1:2" x14ac:dyDescent="0.25">
      <c r="A290" t="s">
        <v>1132</v>
      </c>
      <c r="B290" s="1">
        <v>10084</v>
      </c>
    </row>
    <row r="291" spans="1:2" x14ac:dyDescent="0.25">
      <c r="A291" t="s">
        <v>1133</v>
      </c>
      <c r="B291" s="1">
        <v>9131</v>
      </c>
    </row>
    <row r="292" spans="1:2" x14ac:dyDescent="0.25">
      <c r="A292" t="s">
        <v>1134</v>
      </c>
      <c r="B292" s="1">
        <v>6069</v>
      </c>
    </row>
    <row r="293" spans="1:2" x14ac:dyDescent="0.25">
      <c r="A293" t="s">
        <v>1135</v>
      </c>
      <c r="B293" s="1">
        <v>4922</v>
      </c>
    </row>
    <row r="294" spans="1:2" x14ac:dyDescent="0.25">
      <c r="A294" t="s">
        <v>1136</v>
      </c>
      <c r="B294" s="1">
        <v>4000</v>
      </c>
    </row>
    <row r="295" spans="1:2" x14ac:dyDescent="0.25">
      <c r="A295" t="s">
        <v>1137</v>
      </c>
      <c r="B295" s="1">
        <v>3000</v>
      </c>
    </row>
    <row r="296" spans="1:2" x14ac:dyDescent="0.25">
      <c r="A296" t="s">
        <v>1138</v>
      </c>
      <c r="B296" s="1">
        <v>2562</v>
      </c>
    </row>
    <row r="297" spans="1:2" x14ac:dyDescent="0.25">
      <c r="A297" t="s">
        <v>1139</v>
      </c>
      <c r="B297" s="1">
        <v>2302</v>
      </c>
    </row>
    <row r="298" spans="1:2" x14ac:dyDescent="0.25">
      <c r="A298" t="s">
        <v>1140</v>
      </c>
      <c r="B298" s="1">
        <v>2072</v>
      </c>
    </row>
    <row r="299" spans="1:2" x14ac:dyDescent="0.25">
      <c r="A299" t="s">
        <v>1141</v>
      </c>
      <c r="B299" s="1">
        <v>1613</v>
      </c>
    </row>
    <row r="300" spans="1:2" x14ac:dyDescent="0.25">
      <c r="A300" t="s">
        <v>1142</v>
      </c>
      <c r="B300" s="1">
        <v>1411</v>
      </c>
    </row>
    <row r="301" spans="1:2" x14ac:dyDescent="0.25">
      <c r="A301" t="s">
        <v>1143</v>
      </c>
      <c r="B301" s="1">
        <v>839</v>
      </c>
    </row>
    <row r="302" spans="1:2" x14ac:dyDescent="0.25">
      <c r="A302" t="s">
        <v>1144</v>
      </c>
      <c r="B302" s="1">
        <v>550</v>
      </c>
    </row>
    <row r="303" spans="1:2" x14ac:dyDescent="0.25">
      <c r="A303" t="s">
        <v>1145</v>
      </c>
      <c r="B303">
        <v>56</v>
      </c>
    </row>
  </sheetData>
  <sortState ref="A56:O302">
    <sortCondition ref="A56:A302"/>
  </sortState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Fellows 2012-2016</vt:lpstr>
      <vt:lpstr>Fellow By Year Region</vt:lpstr>
      <vt:lpstr>Year vs Region</vt:lpstr>
      <vt:lpstr>3y smoothed data</vt:lpstr>
      <vt:lpstr>Year vs Region Smoothed</vt:lpstr>
      <vt:lpstr>Members Year vs Region</vt:lpstr>
      <vt:lpstr>By Age 2016</vt:lpstr>
      <vt:lpstr>Fellows by Countries and States</vt:lpstr>
      <vt:lpstr>Fellows by Institution</vt:lpstr>
      <vt:lpstr>Year vs Field</vt:lpstr>
      <vt:lpstr>Region Stats</vt:lpstr>
      <vt:lpstr>Population</vt:lpstr>
    </vt:vector>
  </TitlesOfParts>
  <Company>Analog Devices,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Redford, John</dc:creator>
  <cp:lastModifiedBy>jlr</cp:lastModifiedBy>
  <dcterms:created xsi:type="dcterms:W3CDTF">2017-09-25T15:35:06Z</dcterms:created>
  <dcterms:modified xsi:type="dcterms:W3CDTF">2017-10-07T03:55:08Z</dcterms:modified>
</cp:coreProperties>
</file>